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день1" sheetId="1" r:id="rId1"/>
    <sheet name="день 2)" sheetId="2" r:id="rId2"/>
    <sheet name="день 3." sheetId="3" r:id="rId3"/>
    <sheet name="день 4" sheetId="4" r:id="rId4"/>
    <sheet name="день 5 " sheetId="5" r:id="rId5"/>
    <sheet name="день 6" sheetId="6" r:id="rId6"/>
    <sheet name="день7" sheetId="7" r:id="rId7"/>
    <sheet name="день8" sheetId="8" r:id="rId8"/>
    <sheet name="день9" sheetId="9" r:id="rId9"/>
    <sheet name="день 10" sheetId="10" r:id="rId10"/>
  </sheets>
  <definedNames>
    <definedName name="_xlnm.Print_Area" localSheetId="9">'день 10'!$A$1:$M$29</definedName>
    <definedName name="_xlnm.Print_Area" localSheetId="1">'день 2)'!$A$1:$M$31</definedName>
    <definedName name="_xlnm.Print_Area" localSheetId="2">'день 3.'!$A$1:$M$30</definedName>
    <definedName name="_xlnm.Print_Area" localSheetId="3">'день 4'!$A$1:$M$30</definedName>
    <definedName name="_xlnm.Print_Area" localSheetId="4">'день 5 '!$A$1:$M$32</definedName>
    <definedName name="_xlnm.Print_Area" localSheetId="5">'день 6'!$A$1:$M$32</definedName>
    <definedName name="_xlnm.Print_Area" localSheetId="0">'день1'!$A$1:$M$32</definedName>
    <definedName name="_xlnm.Print_Area" localSheetId="6">'день7'!$A$1:$L$30</definedName>
    <definedName name="_xlnm.Print_Area" localSheetId="7">'день8'!$A$1:$M$32</definedName>
    <definedName name="_xlnm.Print_Area" localSheetId="8">'день9'!$A$1:$M$28</definedName>
  </definedNames>
  <calcPr fullCalcOnLoad="1"/>
</workbook>
</file>

<file path=xl/sharedStrings.xml><?xml version="1.0" encoding="utf-8"?>
<sst xmlns="http://schemas.openxmlformats.org/spreadsheetml/2006/main" count="464" uniqueCount="146">
  <si>
    <t>наименование блюда/выход</t>
  </si>
  <si>
    <t>№ рецептуры</t>
  </si>
  <si>
    <t>завтрак</t>
  </si>
  <si>
    <t>каша "Дружба" вязкая, 200/220</t>
  </si>
  <si>
    <t>какао с молоком, 150/200</t>
  </si>
  <si>
    <t>бутерброд с сыром</t>
  </si>
  <si>
    <t>всего в завтрак</t>
  </si>
  <si>
    <t>второй завтрак</t>
  </si>
  <si>
    <t>сок 150/200</t>
  </si>
  <si>
    <t>обед</t>
  </si>
  <si>
    <t>салат овощной, 40/60</t>
  </si>
  <si>
    <t>суп гороховый 200/250</t>
  </si>
  <si>
    <t>жаркое по-домашнему 150/200</t>
  </si>
  <si>
    <t>кисель, 150/200</t>
  </si>
  <si>
    <t>всего в обед</t>
  </si>
  <si>
    <t>полдник</t>
  </si>
  <si>
    <t>пудинг творожный со сметанной подливкой, 150/180</t>
  </si>
  <si>
    <t>всего в полдник</t>
  </si>
  <si>
    <t>ужин</t>
  </si>
  <si>
    <t>чай с лимоном, 150/200</t>
  </si>
  <si>
    <t xml:space="preserve">всего в ужин </t>
  </si>
  <si>
    <t xml:space="preserve">всего за день </t>
  </si>
  <si>
    <t>день 1</t>
  </si>
  <si>
    <t>белки (ясли/сад)</t>
  </si>
  <si>
    <t>жиры (ясли/сад)</t>
  </si>
  <si>
    <t>углеводы (ясли/сад)</t>
  </si>
  <si>
    <t>витамин с (ясли/сад)</t>
  </si>
  <si>
    <t>калорийность (ясли/сад)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</si>
  <si>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</si>
  <si>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</si>
  <si>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</si>
  <si>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</si>
  <si>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</si>
  <si>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</si>
  <si>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</si>
  <si>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</si>
  <si>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</si>
  <si>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</si>
  <si>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</si>
  <si>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</si>
  <si>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хлеб 25/30</t>
  </si>
  <si>
    <t>хлеб 30/60</t>
  </si>
  <si>
    <t xml:space="preserve"> </t>
  </si>
  <si>
    <t>чай 150/200</t>
  </si>
  <si>
    <t>каша гречневая молочная 200/220</t>
  </si>
  <si>
    <t>бутерброд с маслом с сыром</t>
  </si>
  <si>
    <t>фрукты мандарин 100/100</t>
  </si>
  <si>
    <t>салат из огурцов 40/60</t>
  </si>
  <si>
    <t>суп рыбный 200/250</t>
  </si>
  <si>
    <t>курица отварная 50/60</t>
  </si>
  <si>
    <t>картофельное пюре 150/180</t>
  </si>
  <si>
    <t>компот из сухофруктов</t>
  </si>
  <si>
    <t>лимонный напиток 150/200</t>
  </si>
  <si>
    <t>печенье 20/30</t>
  </si>
  <si>
    <t>каша манная200/220</t>
  </si>
  <si>
    <t>бутерброд с сыром 20/30 10/12</t>
  </si>
  <si>
    <t>икра кабачковая</t>
  </si>
  <si>
    <t>свекольник</t>
  </si>
  <si>
    <t>плов мясной</t>
  </si>
  <si>
    <t>молоко 150/200</t>
  </si>
  <si>
    <t>всего в день</t>
  </si>
  <si>
    <t>сырники со сметаной 150/180</t>
  </si>
  <si>
    <t>день 4</t>
  </si>
  <si>
    <t>каша геркулесовая молочная 200/220</t>
  </si>
  <si>
    <t>какао с молоком 150/200</t>
  </si>
  <si>
    <t>бутерброд с маслом 20/30 8/10</t>
  </si>
  <si>
    <t>яблоко 100/100</t>
  </si>
  <si>
    <t>салат из моркови 40/60</t>
  </si>
  <si>
    <t>суп картофельный с клецками 200/250</t>
  </si>
  <si>
    <t>рыба тушеная 60/80</t>
  </si>
  <si>
    <t xml:space="preserve">компот из сухофруктов 150/200 </t>
  </si>
  <si>
    <t>фруктовый плов 200/220</t>
  </si>
  <si>
    <t>чай с лимоном 150/200</t>
  </si>
  <si>
    <t>печенье</t>
  </si>
  <si>
    <t>суп пшенный 200/220</t>
  </si>
  <si>
    <t>сок яблочный 150/200</t>
  </si>
  <si>
    <t>фасоль консервированная 40/60</t>
  </si>
  <si>
    <t>суп вермишелевый 200/250</t>
  </si>
  <si>
    <t>тефтели мясные 70/80</t>
  </si>
  <si>
    <t>каша гречневая 150/180</t>
  </si>
  <si>
    <t>компот из сухофруктов 150/200</t>
  </si>
  <si>
    <t>каша рисовая на молоке 200/220</t>
  </si>
  <si>
    <t>салат из свеклы 40/60</t>
  </si>
  <si>
    <t>суп гречневый</t>
  </si>
  <si>
    <t>капуста тушенная 150/180</t>
  </si>
  <si>
    <t>котлета мясная 60/75</t>
  </si>
  <si>
    <t>хлеб 20/30</t>
  </si>
  <si>
    <t>вафли 20/30</t>
  </si>
  <si>
    <t xml:space="preserve">омлет с колбасой  120/140 </t>
  </si>
  <si>
    <t>сок 200/200</t>
  </si>
  <si>
    <t>салат витаминный 40/60</t>
  </si>
  <si>
    <t>рассольник 200/250</t>
  </si>
  <si>
    <t>каша перловая 150/180</t>
  </si>
  <si>
    <t>печень по-строгановски 70/80</t>
  </si>
  <si>
    <t>компот изюминка 150/200</t>
  </si>
  <si>
    <t>винегрет 180/200</t>
  </si>
  <si>
    <t>яйцо вареное 20/20</t>
  </si>
  <si>
    <t>день 8</t>
  </si>
  <si>
    <t>макароны отварные с маслом с сыром 180/200</t>
  </si>
  <si>
    <t>апельсин 100/100</t>
  </si>
  <si>
    <t>щи из свежей капусты 200/250</t>
  </si>
  <si>
    <t>рис отварной 120/150</t>
  </si>
  <si>
    <t>соус 20/25</t>
  </si>
  <si>
    <t>биточки рыбные 85/95</t>
  </si>
  <si>
    <t>борщ 200/250</t>
  </si>
  <si>
    <t>картофель тушенный с мясом 200/220</t>
  </si>
  <si>
    <t>компот из яблок 150/200</t>
  </si>
  <si>
    <t>молоко</t>
  </si>
  <si>
    <t>каша гречневая рассыпчатая 150/180</t>
  </si>
  <si>
    <t xml:space="preserve">вермишель молочная </t>
  </si>
  <si>
    <t>груша 100/100</t>
  </si>
  <si>
    <t>салат Белогорье 40/60</t>
  </si>
  <si>
    <t>суп рисовый 200/250</t>
  </si>
  <si>
    <t>каша пшенная с маслом 150/180</t>
  </si>
  <si>
    <t>гуляш 80/90</t>
  </si>
  <si>
    <t>вареники ленивые со сметаной 150/180</t>
  </si>
  <si>
    <t>день 10</t>
  </si>
  <si>
    <t>день 9</t>
  </si>
  <si>
    <t>день 7</t>
  </si>
  <si>
    <t>день 6</t>
  </si>
  <si>
    <t>день 5</t>
  </si>
  <si>
    <t>день 3</t>
  </si>
  <si>
    <t>день 2</t>
  </si>
  <si>
    <t>каша манная 200/220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</si>
  <si>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</si>
  <si>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</si>
  <si>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</si>
  <si>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</si>
  <si>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</si>
  <si>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</si>
  <si>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</si>
  <si>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</si>
  <si>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</si>
  <si>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</si>
  <si>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</si>
  <si>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Столбец13</t>
  </si>
  <si>
    <t>молоко, 150/200</t>
  </si>
  <si>
    <t>блинчики со сметаной 150/180</t>
  </si>
  <si>
    <t>оладьи со сметаной 150/180</t>
  </si>
  <si>
    <t>йогурт 150/200</t>
  </si>
  <si>
    <t>какао 150/200</t>
  </si>
  <si>
    <t>какао на сгущенном молоке 150/200</t>
  </si>
  <si>
    <t>каша пшенная молочная 150/200</t>
  </si>
  <si>
    <t>йогурт 150/180</t>
  </si>
  <si>
    <t>салат из капусты 40/60</t>
  </si>
  <si>
    <t>кефир 150/180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</si>
</sst>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0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30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/>
    </xf>
    <xf numFmtId="2" fontId="1" fillId="0" borderId="31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9" xfId="0" applyFont="1" applyBorder="1" applyAlignment="1">
      <alignment/>
    </xf>
    <xf numFmtId="0" fontId="0" fillId="0" borderId="19" xfId="0" applyFont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2" fontId="20" fillId="0" borderId="34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29" xfId="0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25" xfId="0" applyFont="1" applyBorder="1" applyAlignment="1">
      <alignment/>
    </xf>
    <xf numFmtId="2" fontId="0" fillId="0" borderId="29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/>
    </xf>
    <xf numFmtId="2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0" xfId="0" applyFont="1" applyBorder="1" applyAlignment="1">
      <alignment wrapText="1"/>
    </xf>
    <xf numFmtId="2" fontId="1" fillId="0" borderId="38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0" fontId="1" fillId="0" borderId="30" xfId="0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2" fontId="0" fillId="0" borderId="39" xfId="0" applyNumberFormat="1" applyBorder="1" applyAlignment="1">
      <alignment/>
    </xf>
    <xf numFmtId="0" fontId="0" fillId="0" borderId="18" xfId="0" applyBorder="1" applyAlignment="1">
      <alignment/>
    </xf>
    <xf numFmtId="0" fontId="23" fillId="0" borderId="2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M30" comment="" totalsRowShown="0">
  <autoFilter ref="A1:M30"/>
  <tableColumns count="13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Таблица1459101213" displayName="Таблица1459101213" ref="A1:L28" comment="" totalsRowShown="0">
  <autoFilter ref="A1:L28"/>
  <tableColumns count="12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A1:L28" comment="" totalsRowShown="0">
  <autoFilter ref="A1:L28"/>
  <tableColumns count="12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Таблица1456" displayName="Таблица1456" ref="A1:L27" comment="" totalsRowShown="0">
  <autoFilter ref="A1:L27"/>
  <tableColumns count="12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1458" displayName="Таблица1458" ref="A1:L28" comment="" totalsRowShown="0">
  <autoFilter ref="A1:L28"/>
  <tableColumns count="12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145" displayName="Таблица145" ref="A1:L28" comment="" totalsRowShown="0">
  <autoFilter ref="A1:L28"/>
  <tableColumns count="12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Таблица1459" displayName="Таблица1459" ref="A1:L30" comment="" totalsRowShown="0">
  <autoFilter ref="A1:L30"/>
  <tableColumns count="12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45911" displayName="Таблица145911" ref="A1:M30" comment="" totalsRowShown="0">
  <autoFilter ref="A1:M30"/>
  <tableColumns count="13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Таблица145910" displayName="Таблица145910" ref="A1:L30" comment="" totalsRowShown="0">
  <autoFilter ref="A1:L30"/>
  <tableColumns count="12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Таблица14591012" displayName="Таблица14591012" ref="A1:L27" comment="" totalsRowShown="0">
  <autoFilter ref="A1:L27"/>
  <tableColumns count="12">
    <tableColumn id="1" name=" "/>
    <tableColumn id="2" name=" 2"/>
    <tableColumn id="3" name=" 3"/>
    <tableColumn id="4" name=" 8"/>
    <tableColumn id="5" name=" 9"/>
    <tableColumn id="6" name=" 4"/>
    <tableColumn id="7" name=" 10"/>
    <tableColumn id="8" name=" 11"/>
    <tableColumn id="9" name=" 5"/>
    <tableColumn id="10" name=" 6"/>
    <tableColumn id="11" name=" 12"/>
    <tableColumn id="12" name=" 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zoomScalePageLayoutView="0" workbookViewId="0" topLeftCell="A2">
      <selection activeCell="A21" sqref="A21:M21"/>
    </sheetView>
  </sheetViews>
  <sheetFormatPr defaultColWidth="9.140625" defaultRowHeight="12.75"/>
  <cols>
    <col min="1" max="1" width="30.28125" style="0" customWidth="1"/>
    <col min="2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3" ht="26.25" customHeight="1" hidden="1">
      <c r="A1" s="27" t="s">
        <v>28</v>
      </c>
      <c r="B1" s="28" t="s">
        <v>29</v>
      </c>
      <c r="C1" s="28" t="s">
        <v>30</v>
      </c>
      <c r="D1" s="28" t="s">
        <v>31</v>
      </c>
      <c r="E1" s="28" t="s">
        <v>32</v>
      </c>
      <c r="F1" s="28" t="s">
        <v>33</v>
      </c>
      <c r="G1" s="28" t="s">
        <v>34</v>
      </c>
      <c r="H1" s="28" t="s">
        <v>35</v>
      </c>
      <c r="I1" s="28" t="s">
        <v>36</v>
      </c>
      <c r="J1" s="28" t="s">
        <v>37</v>
      </c>
      <c r="K1" s="28" t="s">
        <v>38</v>
      </c>
      <c r="L1" s="29" t="s">
        <v>39</v>
      </c>
      <c r="M1" s="90" t="s">
        <v>135</v>
      </c>
    </row>
    <row r="2" spans="1:12" s="2" customFormat="1" ht="39.75" customHeight="1" thickBot="1">
      <c r="A2" s="15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30">
      <c r="A5" s="19" t="s">
        <v>3</v>
      </c>
      <c r="B5" s="33">
        <v>4.09</v>
      </c>
      <c r="C5" s="34">
        <v>5.5</v>
      </c>
      <c r="D5" s="33">
        <v>6.85</v>
      </c>
      <c r="E5" s="34">
        <v>8.77</v>
      </c>
      <c r="F5" s="33">
        <v>23.39</v>
      </c>
      <c r="G5" s="34">
        <v>29.27</v>
      </c>
      <c r="H5" s="33">
        <v>169</v>
      </c>
      <c r="I5" s="34">
        <v>213</v>
      </c>
      <c r="J5" s="33">
        <v>0</v>
      </c>
      <c r="K5" s="34">
        <v>0</v>
      </c>
      <c r="L5" s="25">
        <v>168</v>
      </c>
    </row>
    <row r="6" spans="1:12" s="2" customFormat="1" ht="15">
      <c r="A6" s="20" t="s">
        <v>4</v>
      </c>
      <c r="B6" s="35">
        <v>3.15</v>
      </c>
      <c r="C6" s="36">
        <v>3.67</v>
      </c>
      <c r="D6" s="35">
        <v>2.72</v>
      </c>
      <c r="E6" s="36">
        <v>3.19</v>
      </c>
      <c r="F6" s="35">
        <v>12.96</v>
      </c>
      <c r="G6" s="36">
        <v>15.82</v>
      </c>
      <c r="H6" s="35">
        <v>89</v>
      </c>
      <c r="I6" s="36">
        <v>107</v>
      </c>
      <c r="J6" s="35">
        <v>1.2</v>
      </c>
      <c r="K6" s="36">
        <v>1.43</v>
      </c>
      <c r="L6" s="20">
        <v>397</v>
      </c>
    </row>
    <row r="7" spans="1:12" s="2" customFormat="1" ht="15">
      <c r="A7" s="20" t="s">
        <v>5</v>
      </c>
      <c r="B7" s="35">
        <v>2.81</v>
      </c>
      <c r="C7" s="36">
        <v>6.45</v>
      </c>
      <c r="D7" s="35">
        <v>4.49</v>
      </c>
      <c r="E7" s="36">
        <v>7.27</v>
      </c>
      <c r="F7" s="35">
        <v>10.98</v>
      </c>
      <c r="G7" s="36">
        <v>17.77</v>
      </c>
      <c r="H7" s="35">
        <v>100.3</v>
      </c>
      <c r="I7" s="36">
        <v>162.25</v>
      </c>
      <c r="J7" s="35">
        <v>0.06</v>
      </c>
      <c r="K7" s="36">
        <v>0.1</v>
      </c>
      <c r="L7" s="20">
        <v>3</v>
      </c>
    </row>
    <row r="8" spans="1:12" s="2" customFormat="1" ht="15.75" thickBot="1">
      <c r="A8" s="21" t="s">
        <v>6</v>
      </c>
      <c r="B8" s="37">
        <f aca="true" t="shared" si="0" ref="B8:K8">B5+B6+B7</f>
        <v>10.05</v>
      </c>
      <c r="C8" s="38">
        <f t="shared" si="0"/>
        <v>15.620000000000001</v>
      </c>
      <c r="D8" s="37">
        <f t="shared" si="0"/>
        <v>14.06</v>
      </c>
      <c r="E8" s="38">
        <f t="shared" si="0"/>
        <v>19.229999999999997</v>
      </c>
      <c r="F8" s="37">
        <f t="shared" si="0"/>
        <v>47.33</v>
      </c>
      <c r="G8" s="38">
        <f t="shared" si="0"/>
        <v>62.86</v>
      </c>
      <c r="H8" s="37">
        <f t="shared" si="0"/>
        <v>358.3</v>
      </c>
      <c r="I8" s="38">
        <f t="shared" si="0"/>
        <v>482.25</v>
      </c>
      <c r="J8" s="37">
        <f t="shared" si="0"/>
        <v>1.26</v>
      </c>
      <c r="K8" s="38">
        <f t="shared" si="0"/>
        <v>1.53</v>
      </c>
      <c r="L8" s="26" t="s">
        <v>42</v>
      </c>
    </row>
    <row r="9" spans="1:12" s="2" customFormat="1" ht="15">
      <c r="A9" s="18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24"/>
    </row>
    <row r="10" spans="1:12" s="2" customFormat="1" ht="15">
      <c r="A10" s="3" t="s">
        <v>8</v>
      </c>
      <c r="B10" s="32">
        <v>0.75</v>
      </c>
      <c r="C10" s="32">
        <v>0.9</v>
      </c>
      <c r="D10" s="32">
        <v>0</v>
      </c>
      <c r="E10" s="32">
        <v>0</v>
      </c>
      <c r="F10" s="32">
        <v>15.15</v>
      </c>
      <c r="G10" s="32">
        <v>18.18</v>
      </c>
      <c r="H10" s="32">
        <v>64</v>
      </c>
      <c r="I10" s="32">
        <v>76</v>
      </c>
      <c r="J10" s="32">
        <v>3</v>
      </c>
      <c r="K10" s="32">
        <v>3.6</v>
      </c>
      <c r="L10" s="3">
        <v>0</v>
      </c>
    </row>
    <row r="11" spans="1:12" s="2" customFormat="1" ht="15">
      <c r="A11" s="4" t="s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5"/>
    </row>
    <row r="12" spans="1:12" s="2" customFormat="1" ht="15">
      <c r="A12" s="3" t="s">
        <v>10</v>
      </c>
      <c r="B12" s="32">
        <v>0.98</v>
      </c>
      <c r="C12" s="32">
        <v>1.471</v>
      </c>
      <c r="D12" s="32">
        <v>1.673</v>
      </c>
      <c r="E12" s="32">
        <v>2.51</v>
      </c>
      <c r="F12" s="32">
        <v>4.016</v>
      </c>
      <c r="G12" s="32">
        <v>6.02</v>
      </c>
      <c r="H12" s="32">
        <v>41.77</v>
      </c>
      <c r="I12" s="32">
        <v>62.655</v>
      </c>
      <c r="J12" s="32">
        <v>18.8</v>
      </c>
      <c r="K12" s="32">
        <v>28.2</v>
      </c>
      <c r="L12" s="3">
        <v>84</v>
      </c>
    </row>
    <row r="13" spans="1:12" s="2" customFormat="1" ht="15">
      <c r="A13" s="3" t="s">
        <v>11</v>
      </c>
      <c r="B13" s="32">
        <v>3.29</v>
      </c>
      <c r="C13" s="32">
        <v>5.49</v>
      </c>
      <c r="D13" s="32">
        <v>3.07</v>
      </c>
      <c r="E13" s="32">
        <v>5.27</v>
      </c>
      <c r="F13" s="32">
        <v>9.79</v>
      </c>
      <c r="G13" s="32">
        <v>16.32</v>
      </c>
      <c r="H13" s="32">
        <v>81</v>
      </c>
      <c r="I13" s="32">
        <v>135</v>
      </c>
      <c r="J13" s="32">
        <v>3.48</v>
      </c>
      <c r="K13" s="32">
        <v>5.81</v>
      </c>
      <c r="L13" s="3">
        <v>81</v>
      </c>
    </row>
    <row r="14" spans="1:12" s="2" customFormat="1" ht="30">
      <c r="A14" s="6" t="s">
        <v>12</v>
      </c>
      <c r="B14" s="32">
        <v>18.35</v>
      </c>
      <c r="C14" s="32">
        <v>22.02</v>
      </c>
      <c r="D14" s="32">
        <v>4.7</v>
      </c>
      <c r="E14" s="32">
        <v>6.79</v>
      </c>
      <c r="F14" s="32">
        <v>16.32</v>
      </c>
      <c r="G14" s="32">
        <v>19.95</v>
      </c>
      <c r="H14" s="32">
        <v>180</v>
      </c>
      <c r="I14" s="32">
        <v>259</v>
      </c>
      <c r="J14" s="32">
        <v>6.4</v>
      </c>
      <c r="K14" s="32">
        <v>8.15</v>
      </c>
      <c r="L14" s="3">
        <v>276</v>
      </c>
    </row>
    <row r="15" spans="1:12" s="2" customFormat="1" ht="15">
      <c r="A15" s="3" t="s">
        <v>13</v>
      </c>
      <c r="B15" s="32">
        <v>1.02</v>
      </c>
      <c r="C15" s="32">
        <v>1.36</v>
      </c>
      <c r="D15" s="32">
        <v>0</v>
      </c>
      <c r="E15" s="32">
        <v>0</v>
      </c>
      <c r="F15" s="32">
        <v>21.76</v>
      </c>
      <c r="G15" s="32">
        <v>29.02</v>
      </c>
      <c r="H15" s="32">
        <v>87.14</v>
      </c>
      <c r="I15" s="32">
        <v>116.19</v>
      </c>
      <c r="J15" s="32">
        <v>0.3</v>
      </c>
      <c r="K15" s="32">
        <v>0.4</v>
      </c>
      <c r="L15" s="3">
        <v>384</v>
      </c>
    </row>
    <row r="16" spans="1:12" s="2" customFormat="1" ht="15">
      <c r="A16" s="3" t="s">
        <v>40</v>
      </c>
      <c r="B16" s="32">
        <v>2.13</v>
      </c>
      <c r="C16" s="32">
        <v>3.19</v>
      </c>
      <c r="D16" s="32">
        <v>0.33</v>
      </c>
      <c r="E16" s="32">
        <v>0.49</v>
      </c>
      <c r="F16" s="32">
        <v>13.92</v>
      </c>
      <c r="G16" s="32">
        <v>20.43</v>
      </c>
      <c r="H16" s="32">
        <v>68.7</v>
      </c>
      <c r="I16" s="32">
        <v>103</v>
      </c>
      <c r="J16" s="32">
        <v>0</v>
      </c>
      <c r="K16" s="32">
        <v>0</v>
      </c>
      <c r="L16" s="3">
        <v>1</v>
      </c>
    </row>
    <row r="17" spans="1:12" s="2" customFormat="1" ht="15">
      <c r="A17" s="3" t="s">
        <v>41</v>
      </c>
      <c r="B17" s="32">
        <v>1.56</v>
      </c>
      <c r="C17" s="32">
        <v>2.34</v>
      </c>
      <c r="D17" s="32">
        <v>0.36</v>
      </c>
      <c r="E17" s="32">
        <v>0.54</v>
      </c>
      <c r="F17" s="32">
        <v>13.29</v>
      </c>
      <c r="G17" s="32">
        <v>19.93</v>
      </c>
      <c r="H17" s="32">
        <v>64.2</v>
      </c>
      <c r="I17" s="32">
        <v>96</v>
      </c>
      <c r="J17" s="32">
        <v>0</v>
      </c>
      <c r="K17" s="32">
        <v>0</v>
      </c>
      <c r="L17" s="3">
        <v>1</v>
      </c>
    </row>
    <row r="18" spans="1:12" s="2" customFormat="1" ht="15">
      <c r="A18" s="7" t="s">
        <v>14</v>
      </c>
      <c r="B18" s="32">
        <f>B12+B13+B14+B15+B17+B16</f>
        <v>27.33</v>
      </c>
      <c r="C18" s="32">
        <f>C12+C13+C14+C15+C17+C16</f>
        <v>35.870999999999995</v>
      </c>
      <c r="D18" s="32">
        <f>D12+D13+D14+D15+D17+D16</f>
        <v>10.133000000000001</v>
      </c>
      <c r="E18" s="32">
        <f>E12+E13+E14+E15+E16+E17</f>
        <v>15.600000000000001</v>
      </c>
      <c r="F18" s="32">
        <f>F12+F13+F14+F15+F16+F17</f>
        <v>79.096</v>
      </c>
      <c r="G18" s="32">
        <f>G12+G13+G14+G15+G17</f>
        <v>91.24000000000001</v>
      </c>
      <c r="H18" s="32">
        <f>H12+H13+H14+H15+H16+H17</f>
        <v>522.81</v>
      </c>
      <c r="I18" s="32">
        <f>I12+I13+I14+I15+I17</f>
        <v>668.845</v>
      </c>
      <c r="J18" s="32">
        <f>J12+J13+J14+J15+J16+J17</f>
        <v>28.98</v>
      </c>
      <c r="K18" s="32">
        <f>K12+K13+K14+K15+K17</f>
        <v>42.559999999999995</v>
      </c>
      <c r="L18" s="3"/>
    </row>
    <row r="19" spans="1:12" s="2" customFormat="1" ht="15">
      <c r="A19" s="4" t="s">
        <v>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5"/>
    </row>
    <row r="20" spans="1:12" s="2" customFormat="1" ht="45">
      <c r="A20" s="6" t="s">
        <v>16</v>
      </c>
      <c r="B20" s="32">
        <v>19.917</v>
      </c>
      <c r="C20" s="32">
        <f>B20/150*200</f>
        <v>26.556</v>
      </c>
      <c r="D20" s="32">
        <v>12.699</v>
      </c>
      <c r="E20" s="32">
        <f>D20/150*200</f>
        <v>16.932</v>
      </c>
      <c r="F20" s="32">
        <v>27.333</v>
      </c>
      <c r="G20" s="32">
        <f>F20/150*200</f>
        <v>36.443999999999996</v>
      </c>
      <c r="H20" s="32">
        <v>301.71</v>
      </c>
      <c r="I20" s="32">
        <f>H20/150*200</f>
        <v>402.28000000000003</v>
      </c>
      <c r="J20" s="32">
        <v>1.508</v>
      </c>
      <c r="K20" s="32">
        <f>J20/150*200</f>
        <v>2.0106666666666664</v>
      </c>
      <c r="L20" s="3">
        <v>467</v>
      </c>
    </row>
    <row r="21" spans="1:12" s="2" customFormat="1" ht="15">
      <c r="A21" s="3" t="s">
        <v>136</v>
      </c>
      <c r="B21" s="32">
        <v>4.35</v>
      </c>
      <c r="C21" s="32">
        <v>5.22</v>
      </c>
      <c r="D21" s="32">
        <v>3.75</v>
      </c>
      <c r="E21" s="32">
        <v>4.5</v>
      </c>
      <c r="F21" s="32">
        <v>6.3</v>
      </c>
      <c r="G21" s="32">
        <v>7.56</v>
      </c>
      <c r="H21" s="32">
        <v>76</v>
      </c>
      <c r="I21" s="32">
        <v>92</v>
      </c>
      <c r="J21" s="32">
        <v>0.45</v>
      </c>
      <c r="K21" s="32">
        <v>0.54</v>
      </c>
      <c r="L21" s="3">
        <v>401</v>
      </c>
    </row>
    <row r="22" spans="1:12" s="2" customFormat="1" ht="15">
      <c r="A22" s="7" t="s">
        <v>17</v>
      </c>
      <c r="B22" s="32">
        <f aca="true" t="shared" si="1" ref="B22:K22">B20+B21</f>
        <v>24.267000000000003</v>
      </c>
      <c r="C22" s="32">
        <f t="shared" si="1"/>
        <v>31.776</v>
      </c>
      <c r="D22" s="32">
        <f t="shared" si="1"/>
        <v>16.448999999999998</v>
      </c>
      <c r="E22" s="32">
        <f t="shared" si="1"/>
        <v>21.432</v>
      </c>
      <c r="F22" s="32">
        <f t="shared" si="1"/>
        <v>33.632999999999996</v>
      </c>
      <c r="G22" s="32">
        <f t="shared" si="1"/>
        <v>44.004</v>
      </c>
      <c r="H22" s="32">
        <f t="shared" si="1"/>
        <v>377.71</v>
      </c>
      <c r="I22" s="32">
        <f t="shared" si="1"/>
        <v>494.28000000000003</v>
      </c>
      <c r="J22" s="32">
        <f t="shared" si="1"/>
        <v>1.958</v>
      </c>
      <c r="K22" s="32">
        <f t="shared" si="1"/>
        <v>2.5506666666666664</v>
      </c>
      <c r="L22" s="3"/>
    </row>
    <row r="23" spans="1:12" ht="15">
      <c r="A23" s="4" t="s">
        <v>18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5"/>
    </row>
    <row r="24" spans="1:12" ht="15">
      <c r="A24" s="3" t="s">
        <v>19</v>
      </c>
      <c r="B24" s="32">
        <v>0.07</v>
      </c>
      <c r="C24" s="32">
        <v>0.12</v>
      </c>
      <c r="D24" s="32">
        <v>0.01</v>
      </c>
      <c r="E24" s="32">
        <v>0.02</v>
      </c>
      <c r="F24" s="32">
        <v>7.1</v>
      </c>
      <c r="G24" s="32">
        <v>10.2</v>
      </c>
      <c r="H24" s="32">
        <v>29</v>
      </c>
      <c r="I24" s="32">
        <v>41</v>
      </c>
      <c r="J24" s="32">
        <v>1.42</v>
      </c>
      <c r="K24" s="32">
        <v>2.83</v>
      </c>
      <c r="L24" s="3">
        <v>393</v>
      </c>
    </row>
    <row r="25" spans="1:12" ht="15">
      <c r="A25" s="77" t="s">
        <v>53</v>
      </c>
      <c r="B25" s="53">
        <v>1.5</v>
      </c>
      <c r="C25" s="53">
        <v>2.25</v>
      </c>
      <c r="D25" s="53">
        <v>2.36</v>
      </c>
      <c r="E25" s="53">
        <v>3.54</v>
      </c>
      <c r="F25" s="53">
        <v>14.98</v>
      </c>
      <c r="G25" s="53">
        <v>22.47</v>
      </c>
      <c r="H25" s="53">
        <v>83.42</v>
      </c>
      <c r="I25" s="53">
        <v>125.13</v>
      </c>
      <c r="J25" s="53">
        <v>0</v>
      </c>
      <c r="K25" s="53">
        <v>0</v>
      </c>
      <c r="L25" s="86">
        <v>609</v>
      </c>
    </row>
    <row r="26" spans="1:12" ht="15">
      <c r="A26" s="7" t="s">
        <v>20</v>
      </c>
      <c r="B26" s="41">
        <f aca="true" t="shared" si="2" ref="B26:K26">B24+B25</f>
        <v>1.57</v>
      </c>
      <c r="C26" s="41">
        <f t="shared" si="2"/>
        <v>2.37</v>
      </c>
      <c r="D26" s="41">
        <f t="shared" si="2"/>
        <v>2.3699999999999997</v>
      </c>
      <c r="E26" s="41">
        <f t="shared" si="2"/>
        <v>3.56</v>
      </c>
      <c r="F26" s="41">
        <f t="shared" si="2"/>
        <v>22.08</v>
      </c>
      <c r="G26" s="41">
        <f t="shared" si="2"/>
        <v>32.67</v>
      </c>
      <c r="H26" s="41">
        <f t="shared" si="2"/>
        <v>112.42</v>
      </c>
      <c r="I26" s="41">
        <f t="shared" si="2"/>
        <v>166.13</v>
      </c>
      <c r="J26" s="41">
        <f t="shared" si="2"/>
        <v>1.42</v>
      </c>
      <c r="K26" s="41">
        <f t="shared" si="2"/>
        <v>2.83</v>
      </c>
      <c r="L26" s="1"/>
    </row>
    <row r="27" spans="1:12" ht="15">
      <c r="A27" s="30" t="s">
        <v>21</v>
      </c>
      <c r="B27" s="42">
        <f aca="true" t="shared" si="3" ref="B27:K30">B8+B10+B18+B22+B26</f>
        <v>63.967</v>
      </c>
      <c r="C27" s="42">
        <f t="shared" si="3"/>
        <v>86.53699999999999</v>
      </c>
      <c r="D27" s="42">
        <f t="shared" si="3"/>
        <v>43.01199999999999</v>
      </c>
      <c r="E27" s="42">
        <f t="shared" si="3"/>
        <v>59.822</v>
      </c>
      <c r="F27" s="42">
        <f t="shared" si="3"/>
        <v>197.289</v>
      </c>
      <c r="G27" s="42">
        <f t="shared" si="3"/>
        <v>248.954</v>
      </c>
      <c r="H27" s="42">
        <f t="shared" si="3"/>
        <v>1435.24</v>
      </c>
      <c r="I27" s="42">
        <f t="shared" si="3"/>
        <v>1887.505</v>
      </c>
      <c r="J27" s="42">
        <f t="shared" si="3"/>
        <v>36.618</v>
      </c>
      <c r="K27" s="42">
        <f t="shared" si="3"/>
        <v>53.07066666666666</v>
      </c>
      <c r="L27" s="31"/>
    </row>
    <row r="28" spans="2:11" ht="12.75">
      <c r="B28" s="42">
        <f t="shared" si="3"/>
        <v>63.967</v>
      </c>
      <c r="C28" s="42">
        <f t="shared" si="3"/>
        <v>86.53699999999999</v>
      </c>
      <c r="D28" s="42">
        <f t="shared" si="3"/>
        <v>43.01199999999999</v>
      </c>
      <c r="E28" s="42">
        <f t="shared" si="3"/>
        <v>59.822</v>
      </c>
      <c r="F28" s="42">
        <f t="shared" si="3"/>
        <v>197.289</v>
      </c>
      <c r="G28" s="42">
        <f t="shared" si="3"/>
        <v>248.954</v>
      </c>
      <c r="H28" s="42">
        <f t="shared" si="3"/>
        <v>1435.24</v>
      </c>
      <c r="I28" s="42">
        <f t="shared" si="3"/>
        <v>1887.505</v>
      </c>
      <c r="J28" s="42">
        <f t="shared" si="3"/>
        <v>36.618</v>
      </c>
      <c r="K28" s="42">
        <f t="shared" si="3"/>
        <v>53.07066666666666</v>
      </c>
    </row>
    <row r="29" spans="2:11" ht="12.75">
      <c r="B29" s="42">
        <f t="shared" si="3"/>
        <v>85.684</v>
      </c>
      <c r="C29" s="42">
        <f t="shared" si="3"/>
        <v>115.58399999999999</v>
      </c>
      <c r="D29" s="42">
        <f t="shared" si="3"/>
        <v>57.39399999999999</v>
      </c>
      <c r="E29" s="42">
        <f t="shared" si="3"/>
        <v>79.284</v>
      </c>
      <c r="F29" s="42">
        <f t="shared" si="3"/>
        <v>250.88799999999998</v>
      </c>
      <c r="G29" s="42">
        <f t="shared" si="3"/>
        <v>319.798</v>
      </c>
      <c r="H29" s="42">
        <f t="shared" si="3"/>
        <v>1871.72</v>
      </c>
      <c r="I29" s="42">
        <f t="shared" si="3"/>
        <v>2469.44</v>
      </c>
      <c r="J29" s="42">
        <f t="shared" si="3"/>
        <v>61.346000000000004</v>
      </c>
      <c r="K29" s="42">
        <f t="shared" si="3"/>
        <v>89.71133333333333</v>
      </c>
    </row>
    <row r="30" spans="2:11" ht="12.75">
      <c r="B30" s="42">
        <f t="shared" si="3"/>
        <v>94.824</v>
      </c>
      <c r="C30" s="42">
        <f t="shared" si="3"/>
        <v>128.54399999999998</v>
      </c>
      <c r="D30" s="42">
        <f t="shared" si="3"/>
        <v>66.57399999999998</v>
      </c>
      <c r="E30" s="42">
        <f t="shared" si="3"/>
        <v>92.59400000000001</v>
      </c>
      <c r="F30" s="42">
        <f t="shared" si="3"/>
        <v>281.95799999999997</v>
      </c>
      <c r="G30" s="42">
        <f t="shared" si="3"/>
        <v>366.148</v>
      </c>
      <c r="H30" s="42">
        <f t="shared" si="3"/>
        <v>2112.14</v>
      </c>
      <c r="I30" s="42">
        <f t="shared" si="3"/>
        <v>2821.57</v>
      </c>
      <c r="J30" s="42">
        <f t="shared" si="3"/>
        <v>65.27600000000001</v>
      </c>
      <c r="K30" s="42">
        <f t="shared" si="3"/>
        <v>96.06133333333332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zoomScalePageLayoutView="0" workbookViewId="0" topLeftCell="A2">
      <selection activeCell="A22" sqref="A22:L22"/>
    </sheetView>
  </sheetViews>
  <sheetFormatPr defaultColWidth="9.140625" defaultRowHeight="12.75"/>
  <cols>
    <col min="1" max="1" width="30.28125" style="0" customWidth="1"/>
    <col min="2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2" ht="26.25" customHeight="1" hidden="1">
      <c r="A1" s="90" t="s">
        <v>28</v>
      </c>
      <c r="B1" s="91" t="s">
        <v>29</v>
      </c>
      <c r="C1" s="91" t="s">
        <v>30</v>
      </c>
      <c r="D1" s="91" t="s">
        <v>31</v>
      </c>
      <c r="E1" s="91" t="s">
        <v>32</v>
      </c>
      <c r="F1" s="91" t="s">
        <v>33</v>
      </c>
      <c r="G1" s="91" t="s">
        <v>34</v>
      </c>
      <c r="H1" s="91" t="s">
        <v>35</v>
      </c>
      <c r="I1" s="91" t="s">
        <v>36</v>
      </c>
      <c r="J1" s="91" t="s">
        <v>37</v>
      </c>
      <c r="K1" s="91" t="s">
        <v>38</v>
      </c>
      <c r="L1" s="92" t="s">
        <v>39</v>
      </c>
    </row>
    <row r="2" spans="1:12" s="2" customFormat="1" ht="39.75" customHeight="1" thickBot="1">
      <c r="A2" s="56" t="s">
        <v>116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15">
      <c r="A5" s="43" t="s">
        <v>109</v>
      </c>
      <c r="B5" s="47">
        <v>6.865</v>
      </c>
      <c r="C5" s="49">
        <f>B5/150*180</f>
        <v>8.238000000000001</v>
      </c>
      <c r="D5" s="47">
        <v>7.6</v>
      </c>
      <c r="E5" s="49">
        <f>D5/150*180</f>
        <v>9.12</v>
      </c>
      <c r="F5" s="47">
        <v>56.975</v>
      </c>
      <c r="G5" s="49">
        <f>F5/150*180</f>
        <v>68.37</v>
      </c>
      <c r="H5" s="47">
        <v>221.75</v>
      </c>
      <c r="I5" s="49">
        <f>H5/150*180</f>
        <v>266.09999999999997</v>
      </c>
      <c r="J5" s="47">
        <v>1.5</v>
      </c>
      <c r="K5" s="49">
        <f>J5/150*180</f>
        <v>1.8</v>
      </c>
      <c r="L5" s="51">
        <v>235</v>
      </c>
    </row>
    <row r="6" spans="1:12" s="2" customFormat="1" ht="15">
      <c r="A6" s="44" t="s">
        <v>43</v>
      </c>
      <c r="B6" s="48">
        <v>0.04</v>
      </c>
      <c r="C6" s="50">
        <v>0.06</v>
      </c>
      <c r="D6" s="48">
        <v>0.01</v>
      </c>
      <c r="E6" s="50">
        <v>0.02</v>
      </c>
      <c r="F6" s="48">
        <v>6.99</v>
      </c>
      <c r="G6" s="50">
        <v>9.99</v>
      </c>
      <c r="H6" s="48">
        <v>28</v>
      </c>
      <c r="I6" s="50">
        <v>40</v>
      </c>
      <c r="J6" s="48">
        <v>0.02</v>
      </c>
      <c r="K6" s="50">
        <v>0.03</v>
      </c>
      <c r="L6" s="44">
        <v>392</v>
      </c>
    </row>
    <row r="7" spans="1:12" s="2" customFormat="1" ht="30">
      <c r="A7" s="54" t="s">
        <v>65</v>
      </c>
      <c r="B7" s="48">
        <v>1.71</v>
      </c>
      <c r="C7" s="50">
        <v>3.06</v>
      </c>
      <c r="D7" s="48">
        <v>5.28</v>
      </c>
      <c r="E7" s="50">
        <v>9.43</v>
      </c>
      <c r="F7" s="48">
        <v>10.23</v>
      </c>
      <c r="G7" s="50">
        <v>18.27</v>
      </c>
      <c r="H7" s="48">
        <v>9.52</v>
      </c>
      <c r="I7" s="50">
        <v>17</v>
      </c>
      <c r="J7" s="48">
        <v>0</v>
      </c>
      <c r="K7" s="50">
        <v>0</v>
      </c>
      <c r="L7" s="44">
        <v>1</v>
      </c>
    </row>
    <row r="8" spans="1:12" s="2" customFormat="1" ht="15.75" thickBot="1">
      <c r="A8" s="21" t="s">
        <v>6</v>
      </c>
      <c r="B8" s="37">
        <f aca="true" t="shared" si="0" ref="B8:K8">B5+B6+B7</f>
        <v>8.615</v>
      </c>
      <c r="C8" s="38">
        <f t="shared" si="0"/>
        <v>11.358000000000002</v>
      </c>
      <c r="D8" s="37">
        <f t="shared" si="0"/>
        <v>12.89</v>
      </c>
      <c r="E8" s="38">
        <f t="shared" si="0"/>
        <v>18.57</v>
      </c>
      <c r="F8" s="37">
        <f t="shared" si="0"/>
        <v>74.19500000000001</v>
      </c>
      <c r="G8" s="38">
        <f t="shared" si="0"/>
        <v>96.63</v>
      </c>
      <c r="H8" s="37">
        <f t="shared" si="0"/>
        <v>259.27</v>
      </c>
      <c r="I8" s="38">
        <f t="shared" si="0"/>
        <v>323.09999999999997</v>
      </c>
      <c r="J8" s="37">
        <f t="shared" si="0"/>
        <v>1.52</v>
      </c>
      <c r="K8" s="38">
        <f t="shared" si="0"/>
        <v>1.83</v>
      </c>
      <c r="L8" s="26" t="s">
        <v>42</v>
      </c>
    </row>
    <row r="9" spans="1:12" s="2" customFormat="1" ht="15.75" thickBot="1">
      <c r="A9" s="67" t="s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s="2" customFormat="1" ht="15.75" thickBot="1">
      <c r="A10" s="70" t="s">
        <v>110</v>
      </c>
      <c r="B10" s="71">
        <v>0.4</v>
      </c>
      <c r="C10" s="71">
        <v>0.4</v>
      </c>
      <c r="D10" s="71">
        <v>0.3</v>
      </c>
      <c r="E10" s="71">
        <v>0.3</v>
      </c>
      <c r="F10" s="71">
        <v>10.3</v>
      </c>
      <c r="G10" s="71">
        <v>10.3</v>
      </c>
      <c r="H10" s="71">
        <v>46</v>
      </c>
      <c r="I10" s="71">
        <v>46</v>
      </c>
      <c r="J10" s="71">
        <v>5</v>
      </c>
      <c r="K10" s="71">
        <v>5</v>
      </c>
      <c r="L10" s="72">
        <v>368</v>
      </c>
    </row>
    <row r="11" spans="1:12" s="2" customFormat="1" ht="15.75" thickBot="1">
      <c r="A11" s="67" t="s">
        <v>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12" s="2" customFormat="1" ht="15">
      <c r="A12" s="73" t="s">
        <v>111</v>
      </c>
      <c r="B12" s="74">
        <v>0.821</v>
      </c>
      <c r="C12" s="74">
        <v>1.095</v>
      </c>
      <c r="D12" s="74">
        <v>1.874</v>
      </c>
      <c r="E12" s="74">
        <v>2.498</v>
      </c>
      <c r="F12" s="74">
        <v>3.565</v>
      </c>
      <c r="G12" s="74">
        <v>4.703</v>
      </c>
      <c r="H12" s="74">
        <v>33.648</v>
      </c>
      <c r="I12" s="74">
        <v>44.864</v>
      </c>
      <c r="J12" s="74">
        <v>15.047</v>
      </c>
      <c r="K12" s="74">
        <v>20.063</v>
      </c>
      <c r="L12" s="75">
        <v>1</v>
      </c>
    </row>
    <row r="13" spans="1:12" s="2" customFormat="1" ht="15">
      <c r="A13" s="76" t="s">
        <v>112</v>
      </c>
      <c r="B13" s="52">
        <v>2</v>
      </c>
      <c r="C13" s="52">
        <v>2.5</v>
      </c>
      <c r="D13" s="52">
        <v>2.24</v>
      </c>
      <c r="E13" s="52">
        <v>2.8</v>
      </c>
      <c r="F13" s="52">
        <v>13.6</v>
      </c>
      <c r="G13" s="52">
        <v>17</v>
      </c>
      <c r="H13" s="52">
        <v>82.6</v>
      </c>
      <c r="I13" s="52">
        <v>103.25</v>
      </c>
      <c r="J13" s="52">
        <v>6.6</v>
      </c>
      <c r="K13" s="52">
        <v>8.25</v>
      </c>
      <c r="L13" s="13">
        <v>402</v>
      </c>
    </row>
    <row r="14" spans="1:12" s="2" customFormat="1" ht="30">
      <c r="A14" s="76" t="s">
        <v>113</v>
      </c>
      <c r="B14" s="52">
        <v>4.27</v>
      </c>
      <c r="C14" s="52">
        <v>5.67</v>
      </c>
      <c r="D14" s="52">
        <v>4.86</v>
      </c>
      <c r="E14" s="52">
        <v>5.28</v>
      </c>
      <c r="F14" s="52">
        <v>24.48</v>
      </c>
      <c r="G14" s="52">
        <v>32.55</v>
      </c>
      <c r="H14" s="52">
        <v>159</v>
      </c>
      <c r="I14" s="52">
        <v>200</v>
      </c>
      <c r="J14" s="52">
        <v>0</v>
      </c>
      <c r="K14" s="52">
        <v>0</v>
      </c>
      <c r="L14" s="13">
        <v>168</v>
      </c>
    </row>
    <row r="15" spans="1:12" s="2" customFormat="1" ht="15">
      <c r="A15" s="77" t="s">
        <v>114</v>
      </c>
      <c r="B15" s="52">
        <v>15.42</v>
      </c>
      <c r="C15" s="52">
        <v>18.05</v>
      </c>
      <c r="D15" s="52">
        <v>12.41</v>
      </c>
      <c r="E15" s="52">
        <v>14.26</v>
      </c>
      <c r="F15" s="52">
        <v>3.96</v>
      </c>
      <c r="G15" s="52">
        <v>4.58</v>
      </c>
      <c r="H15" s="52">
        <v>189</v>
      </c>
      <c r="I15" s="52">
        <v>218</v>
      </c>
      <c r="J15" s="52">
        <v>0.6</v>
      </c>
      <c r="K15" s="52">
        <v>0.97</v>
      </c>
      <c r="L15" s="13">
        <v>277</v>
      </c>
    </row>
    <row r="16" spans="1:12" s="2" customFormat="1" ht="15">
      <c r="A16" s="12" t="s">
        <v>40</v>
      </c>
      <c r="B16" s="52">
        <v>2.03</v>
      </c>
      <c r="C16" s="52">
        <v>3.19</v>
      </c>
      <c r="D16" s="52">
        <v>0.33</v>
      </c>
      <c r="E16" s="52">
        <v>0.49</v>
      </c>
      <c r="F16" s="52">
        <v>13.92</v>
      </c>
      <c r="G16" s="52">
        <v>20.43</v>
      </c>
      <c r="H16" s="52">
        <v>68.7</v>
      </c>
      <c r="I16" s="52">
        <v>103</v>
      </c>
      <c r="J16" s="52">
        <v>0</v>
      </c>
      <c r="K16" s="52">
        <v>0</v>
      </c>
      <c r="L16" s="78">
        <v>1</v>
      </c>
    </row>
    <row r="17" spans="1:12" s="2" customFormat="1" ht="15">
      <c r="A17" s="12" t="s">
        <v>41</v>
      </c>
      <c r="B17" s="52">
        <v>1.56</v>
      </c>
      <c r="C17" s="52">
        <v>2.34</v>
      </c>
      <c r="D17" s="52">
        <v>0.36</v>
      </c>
      <c r="E17" s="52">
        <v>0.54</v>
      </c>
      <c r="F17" s="52">
        <v>13.29</v>
      </c>
      <c r="G17" s="52">
        <v>19.93</v>
      </c>
      <c r="H17" s="52">
        <v>64.2</v>
      </c>
      <c r="I17" s="52">
        <v>96</v>
      </c>
      <c r="J17" s="52">
        <v>0</v>
      </c>
      <c r="K17" s="52">
        <v>0</v>
      </c>
      <c r="L17" s="78">
        <v>1</v>
      </c>
    </row>
    <row r="18" spans="1:12" s="2" customFormat="1" ht="30">
      <c r="A18" s="76" t="s">
        <v>80</v>
      </c>
      <c r="B18" s="52">
        <v>0.33</v>
      </c>
      <c r="C18" s="52">
        <v>0.44</v>
      </c>
      <c r="D18" s="52">
        <v>0.015</v>
      </c>
      <c r="E18" s="52">
        <v>0.02</v>
      </c>
      <c r="F18" s="52">
        <v>20.82</v>
      </c>
      <c r="G18" s="52">
        <v>27.76</v>
      </c>
      <c r="H18" s="52">
        <v>84.75</v>
      </c>
      <c r="I18" s="52">
        <v>113</v>
      </c>
      <c r="J18" s="52">
        <v>0.3</v>
      </c>
      <c r="K18" s="52">
        <v>0.4</v>
      </c>
      <c r="L18" s="13">
        <v>376</v>
      </c>
    </row>
    <row r="19" spans="1:12" s="2" customFormat="1" ht="15.75" thickBot="1">
      <c r="A19" s="79" t="s">
        <v>14</v>
      </c>
      <c r="B19" s="80">
        <f>B12+B13+B14+B15+B17+B16+B18</f>
        <v>26.430999999999997</v>
      </c>
      <c r="C19" s="80">
        <f>C12+C13+C14+C15+C17+C16+C18</f>
        <v>33.285</v>
      </c>
      <c r="D19" s="80">
        <f>D12+D13+D14+D15+D17+D16+D18</f>
        <v>22.089</v>
      </c>
      <c r="E19" s="80">
        <f>E12+E13+E14+E15+E16+E17+E18</f>
        <v>25.887999999999998</v>
      </c>
      <c r="F19" s="80">
        <f>F12+F13+F14+F15+F16+F17+F18</f>
        <v>93.63499999999999</v>
      </c>
      <c r="G19" s="80">
        <f>G12+G13+G14+G15+G17+G16+G18</f>
        <v>126.95300000000002</v>
      </c>
      <c r="H19" s="80">
        <f>H12+H13+H14+H15+H16+H17+H18</f>
        <v>681.898</v>
      </c>
      <c r="I19" s="80">
        <f>I12+I13+I14+I15+I17+I16+I18</f>
        <v>878.114</v>
      </c>
      <c r="J19" s="80">
        <f>J12+J13+J14+J15+J16+J17+J18</f>
        <v>22.547</v>
      </c>
      <c r="K19" s="80"/>
      <c r="L19" s="14"/>
    </row>
    <row r="20" spans="1:12" s="2" customFormat="1" ht="15.75" thickBot="1">
      <c r="A20" s="67" t="s">
        <v>15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9"/>
    </row>
    <row r="21" spans="1:12" s="2" customFormat="1" ht="30">
      <c r="A21" s="73" t="s">
        <v>115</v>
      </c>
      <c r="B21" s="81">
        <v>19.586</v>
      </c>
      <c r="C21" s="74">
        <f>B21/150*180</f>
        <v>23.503199999999996</v>
      </c>
      <c r="D21" s="81">
        <v>13.865</v>
      </c>
      <c r="E21" s="74">
        <f>D21/150*180</f>
        <v>16.638</v>
      </c>
      <c r="F21" s="81">
        <v>22.525</v>
      </c>
      <c r="G21" s="74">
        <f>F21/150*180</f>
        <v>27.03</v>
      </c>
      <c r="H21" s="81">
        <v>291.2</v>
      </c>
      <c r="I21" s="74">
        <f>H21/150*180</f>
        <v>349.44</v>
      </c>
      <c r="J21" s="81">
        <v>0.5</v>
      </c>
      <c r="K21" s="74">
        <f>J21/150*180</f>
        <v>0.6000000000000001</v>
      </c>
      <c r="L21" s="75">
        <v>462</v>
      </c>
    </row>
    <row r="22" spans="1:12" s="2" customFormat="1" ht="15">
      <c r="A22" s="77" t="s">
        <v>145</v>
      </c>
      <c r="B22" s="52">
        <v>4.35</v>
      </c>
      <c r="C22" s="52">
        <v>5.22</v>
      </c>
      <c r="D22" s="52">
        <v>3.75</v>
      </c>
      <c r="E22" s="52">
        <v>4.5</v>
      </c>
      <c r="F22" s="52">
        <v>6.3</v>
      </c>
      <c r="G22" s="52">
        <v>7.56</v>
      </c>
      <c r="H22" s="52">
        <v>76</v>
      </c>
      <c r="I22" s="52">
        <v>92</v>
      </c>
      <c r="J22" s="52">
        <v>0.45</v>
      </c>
      <c r="K22" s="52">
        <v>0.54</v>
      </c>
      <c r="L22" s="78">
        <v>401</v>
      </c>
    </row>
    <row r="23" spans="1:12" ht="15.75" thickBot="1">
      <c r="A23" s="79" t="s">
        <v>17</v>
      </c>
      <c r="B23" s="80">
        <f aca="true" t="shared" si="1" ref="B23:K23">B21+B22</f>
        <v>23.936</v>
      </c>
      <c r="C23" s="80">
        <f t="shared" si="1"/>
        <v>28.723199999999995</v>
      </c>
      <c r="D23" s="80">
        <f t="shared" si="1"/>
        <v>17.615000000000002</v>
      </c>
      <c r="E23" s="80">
        <f t="shared" si="1"/>
        <v>21.138</v>
      </c>
      <c r="F23" s="80">
        <f t="shared" si="1"/>
        <v>28.825</v>
      </c>
      <c r="G23" s="80">
        <f t="shared" si="1"/>
        <v>34.59</v>
      </c>
      <c r="H23" s="80">
        <f t="shared" si="1"/>
        <v>367.2</v>
      </c>
      <c r="I23" s="80">
        <f t="shared" si="1"/>
        <v>441.44</v>
      </c>
      <c r="J23" s="80">
        <f t="shared" si="1"/>
        <v>0.95</v>
      </c>
      <c r="K23" s="80">
        <f t="shared" si="1"/>
        <v>1.1400000000000001</v>
      </c>
      <c r="L23" s="14"/>
    </row>
    <row r="24" spans="1:12" ht="15.75" thickBot="1">
      <c r="A24" s="67" t="s">
        <v>18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2" ht="15">
      <c r="A25" s="82" t="s">
        <v>43</v>
      </c>
      <c r="B25" s="83">
        <v>0.04</v>
      </c>
      <c r="C25" s="84">
        <v>0.06</v>
      </c>
      <c r="D25" s="83">
        <v>0.01</v>
      </c>
      <c r="E25" s="84">
        <v>0.02</v>
      </c>
      <c r="F25" s="83">
        <v>6.99</v>
      </c>
      <c r="G25" s="84">
        <v>9.99</v>
      </c>
      <c r="H25" s="83">
        <v>28</v>
      </c>
      <c r="I25" s="84">
        <v>40</v>
      </c>
      <c r="J25" s="83">
        <v>0.02</v>
      </c>
      <c r="K25" s="84">
        <v>0.03</v>
      </c>
      <c r="L25" s="85">
        <v>392</v>
      </c>
    </row>
    <row r="26" spans="1:12" ht="15">
      <c r="A26" s="45" t="s">
        <v>87</v>
      </c>
      <c r="B26" s="53">
        <v>0.584</v>
      </c>
      <c r="C26" s="53">
        <v>0.876</v>
      </c>
      <c r="D26" s="53">
        <v>0.666</v>
      </c>
      <c r="E26" s="53">
        <v>0.999</v>
      </c>
      <c r="F26" s="53">
        <v>15.5</v>
      </c>
      <c r="G26" s="53">
        <v>23.25</v>
      </c>
      <c r="H26" s="53">
        <v>70.83</v>
      </c>
      <c r="I26" s="53">
        <v>106.25</v>
      </c>
      <c r="J26" s="53">
        <v>0</v>
      </c>
      <c r="K26" s="53">
        <v>0</v>
      </c>
      <c r="L26" s="1">
        <v>152</v>
      </c>
    </row>
    <row r="27" spans="1:12" ht="15">
      <c r="A27" s="87" t="s">
        <v>20</v>
      </c>
      <c r="B27" s="41">
        <f aca="true" t="shared" si="2" ref="B27:K27">B25+B26</f>
        <v>0.624</v>
      </c>
      <c r="C27" s="41">
        <f t="shared" si="2"/>
        <v>0.9359999999999999</v>
      </c>
      <c r="D27" s="41">
        <f t="shared" si="2"/>
        <v>0.676</v>
      </c>
      <c r="E27" s="41">
        <f t="shared" si="2"/>
        <v>1.019</v>
      </c>
      <c r="F27" s="41">
        <f t="shared" si="2"/>
        <v>22.490000000000002</v>
      </c>
      <c r="G27" s="41">
        <f t="shared" si="2"/>
        <v>33.24</v>
      </c>
      <c r="H27" s="41">
        <f t="shared" si="2"/>
        <v>98.83</v>
      </c>
      <c r="I27" s="41">
        <f t="shared" si="2"/>
        <v>146.25</v>
      </c>
      <c r="J27" s="41">
        <f t="shared" si="2"/>
        <v>0.02</v>
      </c>
      <c r="K27" s="41">
        <f t="shared" si="2"/>
        <v>0.03</v>
      </c>
      <c r="L27" s="86"/>
    </row>
    <row r="28" spans="1:12" ht="15.75" thickBot="1">
      <c r="A28" s="79" t="s">
        <v>21</v>
      </c>
      <c r="B28" s="88">
        <f aca="true" t="shared" si="3" ref="B28:K28">B8+B10+B19+B23+B27</f>
        <v>60.006</v>
      </c>
      <c r="C28" s="88">
        <f t="shared" si="3"/>
        <v>74.7022</v>
      </c>
      <c r="D28" s="88">
        <f t="shared" si="3"/>
        <v>53.57</v>
      </c>
      <c r="E28" s="88">
        <f t="shared" si="3"/>
        <v>66.915</v>
      </c>
      <c r="F28" s="88">
        <f t="shared" si="3"/>
        <v>229.445</v>
      </c>
      <c r="G28" s="88">
        <f t="shared" si="3"/>
        <v>301.713</v>
      </c>
      <c r="H28" s="88">
        <f t="shared" si="3"/>
        <v>1453.1979999999999</v>
      </c>
      <c r="I28" s="88">
        <f t="shared" si="3"/>
        <v>1834.904</v>
      </c>
      <c r="J28" s="88">
        <f t="shared" si="3"/>
        <v>30.037</v>
      </c>
      <c r="K28" s="88">
        <f t="shared" si="3"/>
        <v>8</v>
      </c>
      <c r="L28" s="89"/>
    </row>
  </sheetData>
  <sheetProtection/>
  <printOptions/>
  <pageMargins left="0.7" right="0.7" top="0.75" bottom="0.75" header="0.3" footer="0.3"/>
  <pageSetup horizontalDpi="600" verticalDpi="600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60" zoomScalePageLayoutView="0" workbookViewId="0" topLeftCell="A2">
      <selection activeCell="A21" sqref="A21:L22"/>
    </sheetView>
  </sheetViews>
  <sheetFormatPr defaultColWidth="9.140625" defaultRowHeight="12.75"/>
  <cols>
    <col min="1" max="1" width="30.28125" style="0" customWidth="1"/>
    <col min="2" max="2" width="13.28125" style="0" customWidth="1"/>
    <col min="3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2" ht="26.25" customHeight="1" hidden="1">
      <c r="A1" s="27" t="s">
        <v>28</v>
      </c>
      <c r="B1" s="28" t="s">
        <v>29</v>
      </c>
      <c r="C1" s="28" t="s">
        <v>30</v>
      </c>
      <c r="D1" s="28" t="s">
        <v>31</v>
      </c>
      <c r="E1" s="28" t="s">
        <v>32</v>
      </c>
      <c r="F1" s="28" t="s">
        <v>33</v>
      </c>
      <c r="G1" s="28" t="s">
        <v>34</v>
      </c>
      <c r="H1" s="28" t="s">
        <v>35</v>
      </c>
      <c r="I1" s="28" t="s">
        <v>36</v>
      </c>
      <c r="J1" s="28" t="s">
        <v>37</v>
      </c>
      <c r="K1" s="28" t="s">
        <v>38</v>
      </c>
      <c r="L1" s="29" t="s">
        <v>39</v>
      </c>
    </row>
    <row r="2" spans="1:12" s="2" customFormat="1" ht="39.75" customHeight="1" thickBot="1">
      <c r="A2" s="15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30">
      <c r="A5" s="43" t="s">
        <v>44</v>
      </c>
      <c r="B5" s="47">
        <v>6.98</v>
      </c>
      <c r="C5" s="49">
        <v>7.67</v>
      </c>
      <c r="D5" s="47">
        <v>10.42</v>
      </c>
      <c r="E5" s="49">
        <v>11.46</v>
      </c>
      <c r="F5" s="47">
        <v>25</v>
      </c>
      <c r="G5" s="49">
        <v>27.5</v>
      </c>
      <c r="H5" s="47">
        <v>222.38</v>
      </c>
      <c r="I5" s="49">
        <v>244</v>
      </c>
      <c r="J5" s="47">
        <v>0.9</v>
      </c>
      <c r="K5" s="49">
        <v>0.99</v>
      </c>
      <c r="L5" s="51">
        <v>93</v>
      </c>
    </row>
    <row r="6" spans="1:12" s="2" customFormat="1" ht="15">
      <c r="A6" s="44" t="s">
        <v>43</v>
      </c>
      <c r="B6" s="48">
        <v>0.04</v>
      </c>
      <c r="C6" s="50">
        <v>0.06</v>
      </c>
      <c r="D6" s="48">
        <v>0.01</v>
      </c>
      <c r="E6" s="50">
        <v>0.02</v>
      </c>
      <c r="F6" s="48">
        <v>6.99</v>
      </c>
      <c r="G6" s="50">
        <v>9.99</v>
      </c>
      <c r="H6" s="48">
        <v>28</v>
      </c>
      <c r="I6" s="50">
        <v>40</v>
      </c>
      <c r="J6" s="48">
        <v>0.02</v>
      </c>
      <c r="K6" s="50">
        <v>0.03</v>
      </c>
      <c r="L6" s="44">
        <v>392</v>
      </c>
    </row>
    <row r="7" spans="1:12" s="2" customFormat="1" ht="15">
      <c r="A7" s="44" t="s">
        <v>45</v>
      </c>
      <c r="B7" s="48">
        <v>2.81</v>
      </c>
      <c r="C7" s="50">
        <f>B7/44*55</f>
        <v>3.5124999999999997</v>
      </c>
      <c r="D7" s="48">
        <v>4.49</v>
      </c>
      <c r="E7" s="50">
        <f>D7/44*55</f>
        <v>5.612500000000001</v>
      </c>
      <c r="F7" s="48">
        <v>10.98</v>
      </c>
      <c r="G7" s="50">
        <f>F7/44*55</f>
        <v>13.725</v>
      </c>
      <c r="H7" s="48">
        <v>100.3</v>
      </c>
      <c r="I7" s="50">
        <f>H7/44*55</f>
        <v>125.37499999999999</v>
      </c>
      <c r="J7" s="48">
        <v>0.06</v>
      </c>
      <c r="K7" s="50">
        <f>J7/44*55</f>
        <v>0.075</v>
      </c>
      <c r="L7" s="44">
        <v>3</v>
      </c>
    </row>
    <row r="8" spans="1:12" s="2" customFormat="1" ht="15.75" thickBot="1">
      <c r="A8" s="21" t="s">
        <v>6</v>
      </c>
      <c r="B8" s="37">
        <f aca="true" t="shared" si="0" ref="B8:K8">B5+B6+B7</f>
        <v>9.83</v>
      </c>
      <c r="C8" s="38">
        <f t="shared" si="0"/>
        <v>11.2425</v>
      </c>
      <c r="D8" s="37">
        <f t="shared" si="0"/>
        <v>14.92</v>
      </c>
      <c r="E8" s="38">
        <f t="shared" si="0"/>
        <v>17.0925</v>
      </c>
      <c r="F8" s="37">
        <f t="shared" si="0"/>
        <v>42.97</v>
      </c>
      <c r="G8" s="38">
        <f t="shared" si="0"/>
        <v>51.215</v>
      </c>
      <c r="H8" s="37">
        <f t="shared" si="0"/>
        <v>350.68</v>
      </c>
      <c r="I8" s="38">
        <f t="shared" si="0"/>
        <v>409.375</v>
      </c>
      <c r="J8" s="37">
        <f t="shared" si="0"/>
        <v>0.98</v>
      </c>
      <c r="K8" s="38">
        <f t="shared" si="0"/>
        <v>1.095</v>
      </c>
      <c r="L8" s="26" t="s">
        <v>42</v>
      </c>
    </row>
    <row r="9" spans="1:12" s="2" customFormat="1" ht="15">
      <c r="A9" s="18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24"/>
    </row>
    <row r="10" spans="1:12" s="2" customFormat="1" ht="15">
      <c r="A10" s="45" t="s">
        <v>46</v>
      </c>
      <c r="B10" s="52">
        <v>0.56</v>
      </c>
      <c r="C10" s="52">
        <v>0.56</v>
      </c>
      <c r="D10" s="52">
        <v>0.14</v>
      </c>
      <c r="E10" s="52">
        <v>0.14</v>
      </c>
      <c r="F10" s="52">
        <v>15.2</v>
      </c>
      <c r="G10" s="52">
        <v>15.2</v>
      </c>
      <c r="H10" s="52">
        <v>64</v>
      </c>
      <c r="I10" s="52">
        <v>64</v>
      </c>
      <c r="J10" s="52">
        <v>26.6</v>
      </c>
      <c r="K10" s="52">
        <v>26.6</v>
      </c>
      <c r="L10" s="45">
        <v>368</v>
      </c>
    </row>
    <row r="11" spans="1:12" s="2" customFormat="1" ht="15">
      <c r="A11" s="4" t="s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5"/>
    </row>
    <row r="12" spans="1:12" s="2" customFormat="1" ht="15">
      <c r="A12" s="45" t="s">
        <v>47</v>
      </c>
      <c r="B12" s="32">
        <v>0.3</v>
      </c>
      <c r="C12" s="32">
        <v>0.45</v>
      </c>
      <c r="D12" s="32">
        <v>2.43</v>
      </c>
      <c r="E12" s="32">
        <v>3.65</v>
      </c>
      <c r="F12" s="32">
        <v>0.95</v>
      </c>
      <c r="G12" s="32">
        <v>1.42</v>
      </c>
      <c r="H12" s="32">
        <v>26.91</v>
      </c>
      <c r="I12" s="32">
        <v>40.38</v>
      </c>
      <c r="J12" s="32">
        <v>3.8</v>
      </c>
      <c r="K12" s="32">
        <v>5.7</v>
      </c>
      <c r="L12" s="3">
        <v>13</v>
      </c>
    </row>
    <row r="13" spans="1:12" s="2" customFormat="1" ht="15">
      <c r="A13" s="45" t="s">
        <v>48</v>
      </c>
      <c r="B13" s="52">
        <v>7.722</v>
      </c>
      <c r="C13" s="52">
        <v>9.653</v>
      </c>
      <c r="D13" s="52">
        <v>2.659</v>
      </c>
      <c r="E13" s="52">
        <v>3.324</v>
      </c>
      <c r="F13" s="52">
        <v>10.772</v>
      </c>
      <c r="G13" s="52">
        <v>13.466</v>
      </c>
      <c r="H13" s="52">
        <v>93.168</v>
      </c>
      <c r="I13" s="52">
        <v>116.46</v>
      </c>
      <c r="J13" s="52">
        <v>9.792</v>
      </c>
      <c r="K13" s="52">
        <v>12.24</v>
      </c>
      <c r="L13" s="3">
        <v>200</v>
      </c>
    </row>
    <row r="14" spans="1:12" s="2" customFormat="1" ht="15">
      <c r="A14" s="46" t="s">
        <v>49</v>
      </c>
      <c r="B14" s="52">
        <v>0.72</v>
      </c>
      <c r="C14" s="52">
        <v>1.22</v>
      </c>
      <c r="D14" s="52">
        <v>0.06</v>
      </c>
      <c r="E14" s="52">
        <v>0.1</v>
      </c>
      <c r="F14" s="52">
        <v>0.8</v>
      </c>
      <c r="G14" s="52">
        <v>1.2</v>
      </c>
      <c r="H14" s="52">
        <v>6</v>
      </c>
      <c r="I14" s="52">
        <v>10</v>
      </c>
      <c r="J14" s="52">
        <v>0.28</v>
      </c>
      <c r="K14" s="52">
        <v>0.47</v>
      </c>
      <c r="L14" s="3">
        <v>322</v>
      </c>
    </row>
    <row r="15" spans="1:12" s="2" customFormat="1" ht="15">
      <c r="A15" s="45" t="s">
        <v>50</v>
      </c>
      <c r="B15" s="52">
        <v>3.461</v>
      </c>
      <c r="C15" s="52">
        <v>4.153</v>
      </c>
      <c r="D15" s="52">
        <v>4.503</v>
      </c>
      <c r="E15" s="52">
        <v>5.403</v>
      </c>
      <c r="F15" s="52">
        <v>26.73</v>
      </c>
      <c r="G15" s="52">
        <v>32.076</v>
      </c>
      <c r="H15" s="52">
        <v>156.939</v>
      </c>
      <c r="I15" s="52">
        <v>188.32</v>
      </c>
      <c r="J15" s="52">
        <v>25.96</v>
      </c>
      <c r="K15" s="52">
        <v>31.15</v>
      </c>
      <c r="L15" s="3">
        <v>694</v>
      </c>
    </row>
    <row r="16" spans="1:12" s="2" customFormat="1" ht="15">
      <c r="A16" s="45" t="s">
        <v>51</v>
      </c>
      <c r="B16" s="52">
        <v>0.33</v>
      </c>
      <c r="C16" s="52">
        <v>0.44</v>
      </c>
      <c r="D16" s="52">
        <v>0.015</v>
      </c>
      <c r="E16" s="52">
        <v>0.02</v>
      </c>
      <c r="F16" s="52">
        <v>20.82</v>
      </c>
      <c r="G16" s="52">
        <v>27.76</v>
      </c>
      <c r="H16" s="52">
        <v>84.75</v>
      </c>
      <c r="I16" s="52">
        <v>113</v>
      </c>
      <c r="J16" s="52">
        <v>0.3</v>
      </c>
      <c r="K16" s="52">
        <v>0.4</v>
      </c>
      <c r="L16" s="3">
        <v>376</v>
      </c>
    </row>
    <row r="17" spans="1:12" s="2" customFormat="1" ht="15">
      <c r="A17" s="3" t="s">
        <v>40</v>
      </c>
      <c r="B17" s="52">
        <v>2.03</v>
      </c>
      <c r="C17" s="52">
        <v>3.19</v>
      </c>
      <c r="D17" s="52">
        <v>0.33</v>
      </c>
      <c r="E17" s="52">
        <v>0.49</v>
      </c>
      <c r="F17" s="52">
        <v>13.92</v>
      </c>
      <c r="G17" s="52">
        <v>20.43</v>
      </c>
      <c r="H17" s="52">
        <v>68.7</v>
      </c>
      <c r="I17" s="52">
        <v>103</v>
      </c>
      <c r="J17" s="52">
        <v>0</v>
      </c>
      <c r="K17" s="32">
        <v>0</v>
      </c>
      <c r="L17" s="3">
        <v>1</v>
      </c>
    </row>
    <row r="18" spans="1:12" s="2" customFormat="1" ht="15">
      <c r="A18" s="3" t="s">
        <v>41</v>
      </c>
      <c r="B18" s="52">
        <v>1.56</v>
      </c>
      <c r="C18" s="52">
        <v>2.34</v>
      </c>
      <c r="D18" s="52">
        <v>0.36</v>
      </c>
      <c r="E18" s="52">
        <v>0.54</v>
      </c>
      <c r="F18" s="52">
        <v>13.29</v>
      </c>
      <c r="G18" s="52">
        <v>19.93</v>
      </c>
      <c r="H18" s="52">
        <v>64.2</v>
      </c>
      <c r="I18" s="52">
        <v>96</v>
      </c>
      <c r="J18" s="52">
        <v>0</v>
      </c>
      <c r="K18" s="32">
        <v>0</v>
      </c>
      <c r="L18" s="3">
        <v>1</v>
      </c>
    </row>
    <row r="19" spans="1:12" s="2" customFormat="1" ht="15">
      <c r="A19" s="7" t="s">
        <v>14</v>
      </c>
      <c r="B19" s="32">
        <f>B12+B13+B14+B15+B18+B17+B16</f>
        <v>16.123</v>
      </c>
      <c r="C19" s="32">
        <f>C12+C13+C14+C15+C18+C17+C16</f>
        <v>21.446</v>
      </c>
      <c r="D19" s="32">
        <f>D12+D13+D14+D15+D18+D17+D16</f>
        <v>10.357000000000001</v>
      </c>
      <c r="E19" s="32">
        <f>E12+E13+E14+E15+E17+E18+E16</f>
        <v>13.527000000000001</v>
      </c>
      <c r="F19" s="32">
        <f>F12+F13+F14+F15+F17+F18+F16</f>
        <v>87.28200000000001</v>
      </c>
      <c r="G19" s="32">
        <f>G12+G13+G14+G15+G18+G17+G16</f>
        <v>116.282</v>
      </c>
      <c r="H19" s="32">
        <f>H12+H13+H14+H15+H17+H18+H16</f>
        <v>500.667</v>
      </c>
      <c r="I19" s="32">
        <f>I12+I13+I14+I15+I18+I16+I17</f>
        <v>667.16</v>
      </c>
      <c r="J19" s="32">
        <f>J12+J13+J14+J15+J17+J18+J16</f>
        <v>40.132</v>
      </c>
      <c r="K19" s="32">
        <f>K12+K13+K14+K15+K17+K18+K16</f>
        <v>49.96</v>
      </c>
      <c r="L19" s="3"/>
    </row>
    <row r="20" spans="1:12" s="2" customFormat="1" ht="15">
      <c r="A20" s="4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5"/>
    </row>
    <row r="21" spans="1:12" s="2" customFormat="1" ht="30">
      <c r="A21" s="46" t="s">
        <v>137</v>
      </c>
      <c r="B21" s="52">
        <v>11.3</v>
      </c>
      <c r="C21" s="52">
        <v>11.8</v>
      </c>
      <c r="D21" s="52">
        <v>7.65</v>
      </c>
      <c r="E21" s="52">
        <v>10.6</v>
      </c>
      <c r="F21" s="52">
        <v>62.8</v>
      </c>
      <c r="G21" s="52">
        <v>72.9</v>
      </c>
      <c r="H21" s="52">
        <v>428</v>
      </c>
      <c r="I21" s="52">
        <v>434</v>
      </c>
      <c r="J21" s="52">
        <v>0.56</v>
      </c>
      <c r="K21" s="52">
        <v>0.73</v>
      </c>
      <c r="L21" s="45">
        <v>267</v>
      </c>
    </row>
    <row r="22" spans="1:12" s="2" customFormat="1" ht="15">
      <c r="A22" s="45" t="s">
        <v>59</v>
      </c>
      <c r="B22" s="48">
        <v>0.04</v>
      </c>
      <c r="C22" s="50">
        <v>0.06</v>
      </c>
      <c r="D22" s="48">
        <v>0.01</v>
      </c>
      <c r="E22" s="50">
        <v>0.02</v>
      </c>
      <c r="F22" s="48">
        <v>6.99</v>
      </c>
      <c r="G22" s="50">
        <v>9.99</v>
      </c>
      <c r="H22" s="48">
        <v>28</v>
      </c>
      <c r="I22" s="50">
        <v>40</v>
      </c>
      <c r="J22" s="48">
        <v>0.02</v>
      </c>
      <c r="K22" s="50">
        <v>0.03</v>
      </c>
      <c r="L22" s="44">
        <v>392</v>
      </c>
    </row>
    <row r="23" spans="1:12" ht="15">
      <c r="A23" s="7" t="s">
        <v>17</v>
      </c>
      <c r="B23" s="32">
        <f aca="true" t="shared" si="1" ref="B23:K23">B21+B22</f>
        <v>11.34</v>
      </c>
      <c r="C23" s="32">
        <f t="shared" si="1"/>
        <v>11.860000000000001</v>
      </c>
      <c r="D23" s="32">
        <f t="shared" si="1"/>
        <v>7.66</v>
      </c>
      <c r="E23" s="32">
        <f t="shared" si="1"/>
        <v>10.62</v>
      </c>
      <c r="F23" s="32">
        <f t="shared" si="1"/>
        <v>69.78999999999999</v>
      </c>
      <c r="G23" s="32">
        <f t="shared" si="1"/>
        <v>82.89</v>
      </c>
      <c r="H23" s="32">
        <f t="shared" si="1"/>
        <v>456</v>
      </c>
      <c r="I23" s="32">
        <f t="shared" si="1"/>
        <v>474</v>
      </c>
      <c r="J23" s="32">
        <f t="shared" si="1"/>
        <v>0.5800000000000001</v>
      </c>
      <c r="K23" s="32">
        <f t="shared" si="1"/>
        <v>0.76</v>
      </c>
      <c r="L23" s="3"/>
    </row>
    <row r="24" spans="1:12" ht="15.75" thickBot="1">
      <c r="A24" s="93" t="s">
        <v>18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</row>
    <row r="25" spans="1:12" ht="15">
      <c r="A25" s="82" t="s">
        <v>52</v>
      </c>
      <c r="B25" s="81">
        <v>0.3</v>
      </c>
      <c r="C25" s="81">
        <v>0.4</v>
      </c>
      <c r="D25" s="81">
        <v>0.075</v>
      </c>
      <c r="E25" s="81">
        <v>0.01</v>
      </c>
      <c r="F25" s="81">
        <v>25.26</v>
      </c>
      <c r="G25" s="81">
        <v>33.69</v>
      </c>
      <c r="H25" s="81">
        <v>102.9</v>
      </c>
      <c r="I25" s="81">
        <v>137.2</v>
      </c>
      <c r="J25" s="81">
        <v>6.12</v>
      </c>
      <c r="K25" s="81">
        <v>8.17</v>
      </c>
      <c r="L25" s="75">
        <v>374</v>
      </c>
    </row>
    <row r="26" spans="1:12" ht="15">
      <c r="A26" s="77" t="s">
        <v>53</v>
      </c>
      <c r="B26" s="53">
        <v>1.5</v>
      </c>
      <c r="C26" s="53">
        <v>2.25</v>
      </c>
      <c r="D26" s="53">
        <v>2.36</v>
      </c>
      <c r="E26" s="53">
        <v>3.54</v>
      </c>
      <c r="F26" s="53">
        <v>14.98</v>
      </c>
      <c r="G26" s="53">
        <v>22.47</v>
      </c>
      <c r="H26" s="53">
        <v>83.42</v>
      </c>
      <c r="I26" s="53">
        <v>125.13</v>
      </c>
      <c r="J26" s="53">
        <v>0</v>
      </c>
      <c r="K26" s="53">
        <v>0</v>
      </c>
      <c r="L26" s="86">
        <v>609</v>
      </c>
    </row>
    <row r="27" spans="1:12" ht="15">
      <c r="A27" s="87" t="s">
        <v>20</v>
      </c>
      <c r="B27" s="41">
        <f aca="true" t="shared" si="2" ref="B27:K27">B25+B26</f>
        <v>1.8</v>
      </c>
      <c r="C27" s="41">
        <f t="shared" si="2"/>
        <v>2.65</v>
      </c>
      <c r="D27" s="41">
        <f t="shared" si="2"/>
        <v>2.435</v>
      </c>
      <c r="E27" s="41">
        <f t="shared" si="2"/>
        <v>3.55</v>
      </c>
      <c r="F27" s="41">
        <f t="shared" si="2"/>
        <v>40.24</v>
      </c>
      <c r="G27" s="41">
        <f t="shared" si="2"/>
        <v>56.16</v>
      </c>
      <c r="H27" s="41">
        <f t="shared" si="2"/>
        <v>186.32</v>
      </c>
      <c r="I27" s="41">
        <f t="shared" si="2"/>
        <v>262.33</v>
      </c>
      <c r="J27" s="41">
        <f t="shared" si="2"/>
        <v>6.12</v>
      </c>
      <c r="K27" s="41">
        <f t="shared" si="2"/>
        <v>8.17</v>
      </c>
      <c r="L27" s="86"/>
    </row>
    <row r="28" spans="1:12" ht="15">
      <c r="A28" s="96" t="s">
        <v>21</v>
      </c>
      <c r="B28" s="42">
        <f aca="true" t="shared" si="3" ref="B28:K28">B8+B10+B19+B23+B27</f>
        <v>39.653</v>
      </c>
      <c r="C28" s="42">
        <f t="shared" si="3"/>
        <v>47.7585</v>
      </c>
      <c r="D28" s="42">
        <f t="shared" si="3"/>
        <v>35.512</v>
      </c>
      <c r="E28" s="42">
        <f t="shared" si="3"/>
        <v>44.9295</v>
      </c>
      <c r="F28" s="42">
        <f t="shared" si="3"/>
        <v>255.482</v>
      </c>
      <c r="G28" s="42">
        <f t="shared" si="3"/>
        <v>321.74699999999996</v>
      </c>
      <c r="H28" s="42">
        <f t="shared" si="3"/>
        <v>1557.667</v>
      </c>
      <c r="I28" s="42">
        <f t="shared" si="3"/>
        <v>1876.8649999999998</v>
      </c>
      <c r="J28" s="42">
        <f t="shared" si="3"/>
        <v>74.412</v>
      </c>
      <c r="K28" s="42">
        <f t="shared" si="3"/>
        <v>86.58500000000001</v>
      </c>
      <c r="L28" s="97"/>
    </row>
  </sheetData>
  <sheetProtection/>
  <printOptions/>
  <pageMargins left="0.7" right="0.7" top="0.75" bottom="0.75" header="0.3" footer="0.3"/>
  <pageSetup horizontalDpi="600" verticalDpi="600" orientation="landscape" paperSize="9" scale="70" r:id="rId2"/>
  <colBreaks count="1" manualBreakCount="1">
    <brk id="12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2">
      <selection activeCell="A1" sqref="A1:IV1"/>
    </sheetView>
  </sheetViews>
  <sheetFormatPr defaultColWidth="9.140625" defaultRowHeight="12.75"/>
  <cols>
    <col min="1" max="1" width="30.28125" style="0" customWidth="1"/>
    <col min="2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2" ht="26.25" customHeight="1" hidden="1">
      <c r="A1" s="27" t="s">
        <v>28</v>
      </c>
      <c r="B1" s="28" t="s">
        <v>29</v>
      </c>
      <c r="C1" s="28" t="s">
        <v>30</v>
      </c>
      <c r="D1" s="28" t="s">
        <v>31</v>
      </c>
      <c r="E1" s="28" t="s">
        <v>32</v>
      </c>
      <c r="F1" s="28" t="s">
        <v>33</v>
      </c>
      <c r="G1" s="28" t="s">
        <v>34</v>
      </c>
      <c r="H1" s="28" t="s">
        <v>35</v>
      </c>
      <c r="I1" s="28" t="s">
        <v>36</v>
      </c>
      <c r="J1" s="28" t="s">
        <v>37</v>
      </c>
      <c r="K1" s="28" t="s">
        <v>38</v>
      </c>
      <c r="L1" s="29" t="s">
        <v>39</v>
      </c>
    </row>
    <row r="2" spans="1:12" s="2" customFormat="1" ht="39.75" customHeight="1" thickBot="1">
      <c r="A2" s="15" t="s">
        <v>121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15">
      <c r="A5" s="43" t="s">
        <v>54</v>
      </c>
      <c r="B5" s="55">
        <v>5.96</v>
      </c>
      <c r="C5" s="42">
        <v>6.55</v>
      </c>
      <c r="D5" s="42">
        <v>7.48</v>
      </c>
      <c r="E5" s="42">
        <v>8.22</v>
      </c>
      <c r="F5" s="42">
        <v>49.17</v>
      </c>
      <c r="G5" s="42">
        <v>54.08</v>
      </c>
      <c r="H5" s="42">
        <v>187.65</v>
      </c>
      <c r="I5" s="42">
        <v>206.41</v>
      </c>
      <c r="J5" s="47">
        <v>1.5</v>
      </c>
      <c r="K5" s="49">
        <v>1.65</v>
      </c>
      <c r="L5" s="51">
        <v>236</v>
      </c>
    </row>
    <row r="6" spans="1:12" s="2" customFormat="1" ht="15">
      <c r="A6" s="44" t="s">
        <v>43</v>
      </c>
      <c r="B6" s="48">
        <v>0.04</v>
      </c>
      <c r="C6" s="50">
        <v>0.06</v>
      </c>
      <c r="D6" s="48">
        <v>0.01</v>
      </c>
      <c r="E6" s="50">
        <v>0.02</v>
      </c>
      <c r="F6" s="48">
        <v>6.99</v>
      </c>
      <c r="G6" s="50">
        <v>9.99</v>
      </c>
      <c r="H6" s="48">
        <v>28</v>
      </c>
      <c r="I6" s="50">
        <v>40</v>
      </c>
      <c r="J6" s="48">
        <v>0.02</v>
      </c>
      <c r="K6" s="50">
        <v>0.03</v>
      </c>
      <c r="L6" s="44">
        <v>392</v>
      </c>
    </row>
    <row r="7" spans="1:12" s="2" customFormat="1" ht="30">
      <c r="A7" s="54" t="s">
        <v>55</v>
      </c>
      <c r="B7" s="48">
        <v>5.2</v>
      </c>
      <c r="C7" s="50">
        <v>6.3</v>
      </c>
      <c r="D7" s="48">
        <v>11.1</v>
      </c>
      <c r="E7" s="50">
        <v>13.6</v>
      </c>
      <c r="F7" s="48">
        <v>12.04</v>
      </c>
      <c r="G7" s="50">
        <v>14.7</v>
      </c>
      <c r="H7" s="48">
        <v>171.5</v>
      </c>
      <c r="I7" s="50">
        <v>209.6</v>
      </c>
      <c r="J7" s="48">
        <v>0.23</v>
      </c>
      <c r="K7" s="50">
        <v>0.29</v>
      </c>
      <c r="L7" s="44">
        <v>93</v>
      </c>
    </row>
    <row r="8" spans="1:12" s="2" customFormat="1" ht="15.75" thickBot="1">
      <c r="A8" s="21" t="s">
        <v>6</v>
      </c>
      <c r="B8" s="37">
        <f aca="true" t="shared" si="0" ref="B8:K8">B5+B6+B7</f>
        <v>11.2</v>
      </c>
      <c r="C8" s="38">
        <f t="shared" si="0"/>
        <v>12.91</v>
      </c>
      <c r="D8" s="37">
        <f t="shared" si="0"/>
        <v>18.59</v>
      </c>
      <c r="E8" s="38">
        <f t="shared" si="0"/>
        <v>21.84</v>
      </c>
      <c r="F8" s="37">
        <f t="shared" si="0"/>
        <v>68.2</v>
      </c>
      <c r="G8" s="38">
        <f t="shared" si="0"/>
        <v>78.77</v>
      </c>
      <c r="H8" s="37">
        <f t="shared" si="0"/>
        <v>387.15</v>
      </c>
      <c r="I8" s="38">
        <f t="shared" si="0"/>
        <v>456.01</v>
      </c>
      <c r="J8" s="37">
        <f t="shared" si="0"/>
        <v>1.75</v>
      </c>
      <c r="K8" s="38">
        <f t="shared" si="0"/>
        <v>1.97</v>
      </c>
      <c r="L8" s="26" t="s">
        <v>42</v>
      </c>
    </row>
    <row r="9" spans="1:12" s="2" customFormat="1" ht="15">
      <c r="A9" s="18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24"/>
    </row>
    <row r="10" spans="1:12" s="2" customFormat="1" ht="15">
      <c r="A10" s="45" t="s">
        <v>8</v>
      </c>
      <c r="B10" s="32">
        <v>0.75</v>
      </c>
      <c r="C10" s="32">
        <v>0.9</v>
      </c>
      <c r="D10" s="32">
        <v>0</v>
      </c>
      <c r="E10" s="32">
        <v>0</v>
      </c>
      <c r="F10" s="32">
        <v>15.15</v>
      </c>
      <c r="G10" s="32">
        <v>18.18</v>
      </c>
      <c r="H10" s="32">
        <v>64</v>
      </c>
      <c r="I10" s="32">
        <v>76</v>
      </c>
      <c r="J10" s="32">
        <v>3</v>
      </c>
      <c r="K10" s="32">
        <v>3.6</v>
      </c>
      <c r="L10" s="3">
        <v>0</v>
      </c>
    </row>
    <row r="11" spans="1:12" s="2" customFormat="1" ht="15">
      <c r="A11" s="4" t="s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5"/>
    </row>
    <row r="12" spans="1:12" s="2" customFormat="1" ht="15">
      <c r="A12" s="45" t="s">
        <v>56</v>
      </c>
      <c r="B12" s="32">
        <v>0.76</v>
      </c>
      <c r="C12" s="32">
        <v>1.14</v>
      </c>
      <c r="D12" s="32">
        <v>3.56</v>
      </c>
      <c r="E12" s="32">
        <v>5.34</v>
      </c>
      <c r="F12" s="32">
        <v>3.08</v>
      </c>
      <c r="G12" s="32">
        <v>4.62</v>
      </c>
      <c r="H12" s="32">
        <v>47.6</v>
      </c>
      <c r="I12" s="32">
        <v>71.4</v>
      </c>
      <c r="J12" s="32">
        <v>2.8</v>
      </c>
      <c r="K12" s="32">
        <v>4.2</v>
      </c>
      <c r="L12" s="3">
        <v>5</v>
      </c>
    </row>
    <row r="13" spans="1:12" s="2" customFormat="1" ht="15">
      <c r="A13" s="45" t="s">
        <v>57</v>
      </c>
      <c r="B13" s="52">
        <v>6.274</v>
      </c>
      <c r="C13" s="52">
        <v>7.842</v>
      </c>
      <c r="D13" s="52">
        <v>6.774</v>
      </c>
      <c r="E13" s="52">
        <v>8.467</v>
      </c>
      <c r="F13" s="52">
        <v>22.746</v>
      </c>
      <c r="G13" s="52">
        <v>28.432</v>
      </c>
      <c r="H13" s="52">
        <v>177.36</v>
      </c>
      <c r="I13" s="52">
        <v>221.7</v>
      </c>
      <c r="J13" s="52">
        <v>23.48</v>
      </c>
      <c r="K13" s="52">
        <v>29.35</v>
      </c>
      <c r="L13" s="3">
        <v>169</v>
      </c>
    </row>
    <row r="14" spans="1:12" s="2" customFormat="1" ht="15">
      <c r="A14" s="46" t="s">
        <v>58</v>
      </c>
      <c r="B14" s="52">
        <v>13.924</v>
      </c>
      <c r="C14" s="52">
        <v>15.316</v>
      </c>
      <c r="D14" s="52">
        <v>12.49</v>
      </c>
      <c r="E14" s="52">
        <v>13.739</v>
      </c>
      <c r="F14" s="52">
        <v>47.57</v>
      </c>
      <c r="G14" s="52">
        <v>52.327</v>
      </c>
      <c r="H14" s="52">
        <v>347.69</v>
      </c>
      <c r="I14" s="52">
        <v>382.45</v>
      </c>
      <c r="J14" s="52">
        <v>7.44</v>
      </c>
      <c r="K14" s="52">
        <v>8.184</v>
      </c>
      <c r="L14" s="3">
        <v>645</v>
      </c>
    </row>
    <row r="15" spans="1:12" s="2" customFormat="1" ht="15">
      <c r="A15" s="45" t="s">
        <v>51</v>
      </c>
      <c r="B15" s="52">
        <v>0.33</v>
      </c>
      <c r="C15" s="52">
        <v>0.44</v>
      </c>
      <c r="D15" s="52">
        <v>0.015</v>
      </c>
      <c r="E15" s="52">
        <v>0.02</v>
      </c>
      <c r="F15" s="52">
        <v>20.82</v>
      </c>
      <c r="G15" s="52">
        <v>27.76</v>
      </c>
      <c r="H15" s="52">
        <v>84.75</v>
      </c>
      <c r="I15" s="52">
        <v>113</v>
      </c>
      <c r="J15" s="52">
        <v>0.3</v>
      </c>
      <c r="K15" s="52">
        <v>0.4</v>
      </c>
      <c r="L15" s="3">
        <v>376</v>
      </c>
    </row>
    <row r="16" spans="1:12" s="2" customFormat="1" ht="15">
      <c r="A16" s="3" t="s">
        <v>40</v>
      </c>
      <c r="B16" s="52">
        <v>2.03</v>
      </c>
      <c r="C16" s="52">
        <v>3.19</v>
      </c>
      <c r="D16" s="52">
        <v>0.33</v>
      </c>
      <c r="E16" s="52">
        <v>0.49</v>
      </c>
      <c r="F16" s="52">
        <v>13.92</v>
      </c>
      <c r="G16" s="52">
        <v>20.43</v>
      </c>
      <c r="H16" s="52">
        <v>68.7</v>
      </c>
      <c r="I16" s="52">
        <v>103</v>
      </c>
      <c r="J16" s="52">
        <v>0</v>
      </c>
      <c r="K16" s="32">
        <v>0</v>
      </c>
      <c r="L16" s="3">
        <v>1</v>
      </c>
    </row>
    <row r="17" spans="1:12" s="2" customFormat="1" ht="15">
      <c r="A17" s="3" t="s">
        <v>41</v>
      </c>
      <c r="B17" s="52">
        <v>1.56</v>
      </c>
      <c r="C17" s="52">
        <v>2.34</v>
      </c>
      <c r="D17" s="52">
        <v>0.36</v>
      </c>
      <c r="E17" s="52">
        <v>0.54</v>
      </c>
      <c r="F17" s="52">
        <v>13.29</v>
      </c>
      <c r="G17" s="52">
        <v>19.93</v>
      </c>
      <c r="H17" s="52">
        <v>64.2</v>
      </c>
      <c r="I17" s="52">
        <v>96</v>
      </c>
      <c r="J17" s="52">
        <v>0</v>
      </c>
      <c r="K17" s="32">
        <v>0</v>
      </c>
      <c r="L17" s="3">
        <v>1</v>
      </c>
    </row>
    <row r="18" spans="1:12" s="2" customFormat="1" ht="15">
      <c r="A18" s="7" t="s">
        <v>14</v>
      </c>
      <c r="B18" s="32">
        <f>B12+B13+B14+B15+B17+B16</f>
        <v>24.877999999999997</v>
      </c>
      <c r="C18" s="32">
        <f>C12+C13+C14+C15+C17+C16</f>
        <v>30.268000000000004</v>
      </c>
      <c r="D18" s="32">
        <f>D12+D13+D14+D15+D17+D16</f>
        <v>23.528999999999996</v>
      </c>
      <c r="E18" s="32">
        <f>E12+E13+E14+E15+E16+E17</f>
        <v>28.595999999999997</v>
      </c>
      <c r="F18" s="32">
        <f>F12+F13+F14+F15+F16+F17</f>
        <v>121.42600000000002</v>
      </c>
      <c r="G18" s="32">
        <f>G12+G13+G14+G15+G17</f>
        <v>133.069</v>
      </c>
      <c r="H18" s="32">
        <f>H12+H13+H14+H15+H16+H17</f>
        <v>790.3000000000001</v>
      </c>
      <c r="I18" s="32">
        <f>I12+I13+I14+I15+I17</f>
        <v>884.55</v>
      </c>
      <c r="J18" s="32">
        <f>J12+J13+J14+J15+J16+J17</f>
        <v>34.019999999999996</v>
      </c>
      <c r="K18" s="32">
        <f>K12+K13+K14+K15+K16+K17</f>
        <v>42.134</v>
      </c>
      <c r="L18" s="3"/>
    </row>
    <row r="19" spans="1:12" s="2" customFormat="1" ht="15">
      <c r="A19" s="4" t="s">
        <v>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5"/>
    </row>
    <row r="20" spans="1:12" s="2" customFormat="1" ht="30">
      <c r="A20" s="46" t="s">
        <v>61</v>
      </c>
      <c r="B20" s="52">
        <v>11.468</v>
      </c>
      <c r="C20" s="32">
        <v>13.761</v>
      </c>
      <c r="D20" s="52">
        <v>7.28</v>
      </c>
      <c r="E20" s="32">
        <v>8.735</v>
      </c>
      <c r="F20" s="52">
        <v>24.113</v>
      </c>
      <c r="G20" s="32">
        <v>28.935</v>
      </c>
      <c r="H20" s="52">
        <v>273.26</v>
      </c>
      <c r="I20" s="32">
        <v>327.91</v>
      </c>
      <c r="J20" s="52">
        <v>0.75</v>
      </c>
      <c r="K20" s="32">
        <v>0.9</v>
      </c>
      <c r="L20" s="3">
        <v>460</v>
      </c>
    </row>
    <row r="21" spans="1:12" s="2" customFormat="1" ht="15">
      <c r="A21" s="45" t="s">
        <v>59</v>
      </c>
      <c r="B21" s="52">
        <v>4.58</v>
      </c>
      <c r="C21" s="52">
        <v>5.48</v>
      </c>
      <c r="D21" s="52">
        <v>4.08</v>
      </c>
      <c r="E21" s="52">
        <v>4.88</v>
      </c>
      <c r="F21" s="52">
        <v>7.58</v>
      </c>
      <c r="G21" s="52">
        <v>9.07</v>
      </c>
      <c r="H21" s="52">
        <v>85</v>
      </c>
      <c r="I21" s="52">
        <v>102</v>
      </c>
      <c r="J21" s="52">
        <v>2.05</v>
      </c>
      <c r="K21" s="52">
        <v>2.46</v>
      </c>
      <c r="L21" s="3">
        <v>400</v>
      </c>
    </row>
    <row r="22" spans="1:12" s="2" customFormat="1" ht="15">
      <c r="A22" s="7" t="s">
        <v>17</v>
      </c>
      <c r="B22" s="32">
        <f aca="true" t="shared" si="1" ref="B22:K22">B20+B21</f>
        <v>16.048000000000002</v>
      </c>
      <c r="C22" s="32">
        <f t="shared" si="1"/>
        <v>19.241</v>
      </c>
      <c r="D22" s="32">
        <f t="shared" si="1"/>
        <v>11.36</v>
      </c>
      <c r="E22" s="32">
        <f t="shared" si="1"/>
        <v>13.614999999999998</v>
      </c>
      <c r="F22" s="32">
        <f t="shared" si="1"/>
        <v>31.692999999999998</v>
      </c>
      <c r="G22" s="32">
        <f t="shared" si="1"/>
        <v>38.004999999999995</v>
      </c>
      <c r="H22" s="32">
        <f t="shared" si="1"/>
        <v>358.26</v>
      </c>
      <c r="I22" s="32">
        <f t="shared" si="1"/>
        <v>429.91</v>
      </c>
      <c r="J22" s="32">
        <f t="shared" si="1"/>
        <v>2.8</v>
      </c>
      <c r="K22" s="32">
        <f t="shared" si="1"/>
        <v>3.36</v>
      </c>
      <c r="L22" s="3"/>
    </row>
    <row r="23" spans="1:12" ht="15">
      <c r="A23" s="4" t="s">
        <v>18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5"/>
    </row>
    <row r="24" spans="1:12" ht="15">
      <c r="A24" s="45" t="s">
        <v>43</v>
      </c>
      <c r="B24" s="48">
        <v>0.04</v>
      </c>
      <c r="C24" s="50">
        <v>0.06</v>
      </c>
      <c r="D24" s="48">
        <v>0.01</v>
      </c>
      <c r="E24" s="50">
        <v>0.02</v>
      </c>
      <c r="F24" s="48">
        <v>6.99</v>
      </c>
      <c r="G24" s="50">
        <v>9.99</v>
      </c>
      <c r="H24" s="48">
        <v>28</v>
      </c>
      <c r="I24" s="50">
        <v>40</v>
      </c>
      <c r="J24" s="48">
        <v>0.02</v>
      </c>
      <c r="K24" s="50">
        <v>0.03</v>
      </c>
      <c r="L24" s="44">
        <v>392</v>
      </c>
    </row>
    <row r="25" spans="1:12" ht="15">
      <c r="A25" s="45" t="s">
        <v>53</v>
      </c>
      <c r="B25" s="53">
        <v>1.5</v>
      </c>
      <c r="C25" s="53">
        <v>2.25</v>
      </c>
      <c r="D25" s="53">
        <v>2.36</v>
      </c>
      <c r="E25" s="53">
        <v>3.54</v>
      </c>
      <c r="F25" s="53">
        <v>14.98</v>
      </c>
      <c r="G25" s="53">
        <v>22.47</v>
      </c>
      <c r="H25" s="53">
        <v>83.42</v>
      </c>
      <c r="I25" s="53">
        <v>125.13</v>
      </c>
      <c r="J25" s="53">
        <v>0</v>
      </c>
      <c r="K25" s="53">
        <v>0</v>
      </c>
      <c r="L25" s="1">
        <v>609</v>
      </c>
    </row>
    <row r="26" spans="1:12" ht="15">
      <c r="A26" s="7" t="s">
        <v>20</v>
      </c>
      <c r="B26" s="41">
        <f aca="true" t="shared" si="2" ref="B26:K26">B24+B25</f>
        <v>1.54</v>
      </c>
      <c r="C26" s="41">
        <f t="shared" si="2"/>
        <v>2.31</v>
      </c>
      <c r="D26" s="41">
        <f t="shared" si="2"/>
        <v>2.3699999999999997</v>
      </c>
      <c r="E26" s="41">
        <f t="shared" si="2"/>
        <v>3.56</v>
      </c>
      <c r="F26" s="41">
        <f t="shared" si="2"/>
        <v>21.97</v>
      </c>
      <c r="G26" s="41">
        <f t="shared" si="2"/>
        <v>32.46</v>
      </c>
      <c r="H26" s="41">
        <f t="shared" si="2"/>
        <v>111.42</v>
      </c>
      <c r="I26" s="41">
        <f t="shared" si="2"/>
        <v>165.13</v>
      </c>
      <c r="J26" s="41">
        <f t="shared" si="2"/>
        <v>0.02</v>
      </c>
      <c r="K26" s="41">
        <f t="shared" si="2"/>
        <v>0.03</v>
      </c>
      <c r="L26" s="1"/>
    </row>
    <row r="27" spans="1:12" ht="15">
      <c r="A27" s="30" t="s">
        <v>60</v>
      </c>
      <c r="B27" s="42">
        <f aca="true" t="shared" si="3" ref="B27:K27">B8+B10+B18+B22+B26</f>
        <v>54.416</v>
      </c>
      <c r="C27" s="42">
        <f t="shared" si="3"/>
        <v>65.629</v>
      </c>
      <c r="D27" s="42">
        <f t="shared" si="3"/>
        <v>55.849</v>
      </c>
      <c r="E27" s="42">
        <f t="shared" si="3"/>
        <v>67.61099999999999</v>
      </c>
      <c r="F27" s="42">
        <f t="shared" si="3"/>
        <v>258.43899999999996</v>
      </c>
      <c r="G27" s="42">
        <f t="shared" si="3"/>
        <v>300.484</v>
      </c>
      <c r="H27" s="42">
        <f t="shared" si="3"/>
        <v>1711.13</v>
      </c>
      <c r="I27" s="42">
        <f t="shared" si="3"/>
        <v>2011.6</v>
      </c>
      <c r="J27" s="42">
        <f t="shared" si="3"/>
        <v>41.589999999999996</v>
      </c>
      <c r="K27" s="42">
        <f t="shared" si="3"/>
        <v>51.094</v>
      </c>
      <c r="L27" s="31"/>
    </row>
  </sheetData>
  <sheetProtection/>
  <printOptions/>
  <pageMargins left="0.7" right="0.7" top="0.75" bottom="0.75" header="0.3" footer="0.3"/>
  <pageSetup horizontalDpi="600" verticalDpi="600" orientation="landscape" paperSize="9" scale="77" r:id="rId2"/>
  <colBreaks count="1" manualBreakCount="1">
    <brk id="12" max="29" man="1"/>
  </col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60" zoomScalePageLayoutView="0" workbookViewId="0" topLeftCell="A2">
      <selection activeCell="A25" sqref="A25"/>
    </sheetView>
  </sheetViews>
  <sheetFormatPr defaultColWidth="9.140625" defaultRowHeight="12.75"/>
  <cols>
    <col min="1" max="1" width="30.28125" style="0" customWidth="1"/>
    <col min="2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2" ht="26.25" customHeight="1" hidden="1">
      <c r="A1" s="27" t="s">
        <v>28</v>
      </c>
      <c r="B1" s="28" t="s">
        <v>29</v>
      </c>
      <c r="C1" s="28" t="s">
        <v>30</v>
      </c>
      <c r="D1" s="28" t="s">
        <v>31</v>
      </c>
      <c r="E1" s="28" t="s">
        <v>32</v>
      </c>
      <c r="F1" s="28" t="s">
        <v>33</v>
      </c>
      <c r="G1" s="28" t="s">
        <v>34</v>
      </c>
      <c r="H1" s="28" t="s">
        <v>35</v>
      </c>
      <c r="I1" s="28" t="s">
        <v>36</v>
      </c>
      <c r="J1" s="28" t="s">
        <v>37</v>
      </c>
      <c r="K1" s="28" t="s">
        <v>38</v>
      </c>
      <c r="L1" s="29" t="s">
        <v>39</v>
      </c>
    </row>
    <row r="2" spans="1:12" s="2" customFormat="1" ht="39.75" customHeight="1" thickBot="1">
      <c r="A2" s="56" t="s">
        <v>62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30">
      <c r="A5" s="43" t="s">
        <v>63</v>
      </c>
      <c r="B5" s="47">
        <v>6.23</v>
      </c>
      <c r="C5" s="49">
        <v>6.85</v>
      </c>
      <c r="D5" s="47">
        <v>8.305</v>
      </c>
      <c r="E5" s="49">
        <v>9.135</v>
      </c>
      <c r="F5" s="47">
        <v>48.03</v>
      </c>
      <c r="G5" s="49">
        <v>52.83</v>
      </c>
      <c r="H5" s="47">
        <v>192</v>
      </c>
      <c r="I5" s="49">
        <v>211.2</v>
      </c>
      <c r="J5" s="47">
        <v>1.5</v>
      </c>
      <c r="K5" s="49">
        <v>1.65</v>
      </c>
      <c r="L5" s="51">
        <v>236</v>
      </c>
    </row>
    <row r="6" spans="1:12" s="2" customFormat="1" ht="15">
      <c r="A6" s="44" t="s">
        <v>64</v>
      </c>
      <c r="B6" s="48">
        <v>3.15</v>
      </c>
      <c r="C6" s="50">
        <v>3.67</v>
      </c>
      <c r="D6" s="48">
        <v>2.72</v>
      </c>
      <c r="E6" s="50">
        <v>3.19</v>
      </c>
      <c r="F6" s="48">
        <v>12.96</v>
      </c>
      <c r="G6" s="50">
        <v>15.82</v>
      </c>
      <c r="H6" s="48">
        <v>89</v>
      </c>
      <c r="I6" s="50">
        <v>107</v>
      </c>
      <c r="J6" s="48">
        <v>1.2</v>
      </c>
      <c r="K6" s="50">
        <v>1.43</v>
      </c>
      <c r="L6" s="44">
        <v>397</v>
      </c>
    </row>
    <row r="7" spans="1:12" s="2" customFormat="1" ht="30">
      <c r="A7" s="54" t="s">
        <v>65</v>
      </c>
      <c r="B7" s="48">
        <v>1.71</v>
      </c>
      <c r="C7" s="50">
        <v>3.06</v>
      </c>
      <c r="D7" s="48">
        <v>5.28</v>
      </c>
      <c r="E7" s="50">
        <v>9.43</v>
      </c>
      <c r="F7" s="48">
        <v>10.23</v>
      </c>
      <c r="G7" s="50">
        <v>18.27</v>
      </c>
      <c r="H7" s="48">
        <v>9.52</v>
      </c>
      <c r="I7" s="50">
        <v>17</v>
      </c>
      <c r="J7" s="48">
        <v>0</v>
      </c>
      <c r="K7" s="50">
        <v>0</v>
      </c>
      <c r="L7" s="44">
        <v>1</v>
      </c>
    </row>
    <row r="8" spans="1:12" s="2" customFormat="1" ht="15.75" thickBot="1">
      <c r="A8" s="21" t="s">
        <v>6</v>
      </c>
      <c r="B8" s="37">
        <f aca="true" t="shared" si="0" ref="B8:K8">B5+B6+B7</f>
        <v>11.09</v>
      </c>
      <c r="C8" s="38">
        <f t="shared" si="0"/>
        <v>13.58</v>
      </c>
      <c r="D8" s="37">
        <f t="shared" si="0"/>
        <v>16.305</v>
      </c>
      <c r="E8" s="38">
        <f t="shared" si="0"/>
        <v>21.755</v>
      </c>
      <c r="F8" s="37">
        <f t="shared" si="0"/>
        <v>71.22</v>
      </c>
      <c r="G8" s="38">
        <f t="shared" si="0"/>
        <v>86.92</v>
      </c>
      <c r="H8" s="37">
        <f t="shared" si="0"/>
        <v>290.52</v>
      </c>
      <c r="I8" s="38">
        <f t="shared" si="0"/>
        <v>335.2</v>
      </c>
      <c r="J8" s="37">
        <f t="shared" si="0"/>
        <v>2.7</v>
      </c>
      <c r="K8" s="38">
        <f t="shared" si="0"/>
        <v>3.08</v>
      </c>
      <c r="L8" s="26" t="s">
        <v>42</v>
      </c>
    </row>
    <row r="9" spans="1:12" s="2" customFormat="1" ht="15">
      <c r="A9" s="18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24"/>
    </row>
    <row r="10" spans="1:12" s="2" customFormat="1" ht="15">
      <c r="A10" s="45" t="s">
        <v>66</v>
      </c>
      <c r="B10" s="52">
        <v>0.4</v>
      </c>
      <c r="C10" s="52">
        <v>0.4</v>
      </c>
      <c r="D10" s="52">
        <v>0.4</v>
      </c>
      <c r="E10" s="52">
        <v>0.4</v>
      </c>
      <c r="F10" s="52">
        <v>9.8</v>
      </c>
      <c r="G10" s="52">
        <v>9.8</v>
      </c>
      <c r="H10" s="52">
        <v>44</v>
      </c>
      <c r="I10" s="52">
        <v>44</v>
      </c>
      <c r="J10" s="52">
        <v>10</v>
      </c>
      <c r="K10" s="52">
        <v>10</v>
      </c>
      <c r="L10" s="45">
        <v>368</v>
      </c>
    </row>
    <row r="11" spans="1:12" s="2" customFormat="1" ht="15">
      <c r="A11" s="4" t="s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5"/>
    </row>
    <row r="12" spans="1:12" s="2" customFormat="1" ht="15">
      <c r="A12" s="46" t="s">
        <v>67</v>
      </c>
      <c r="B12" s="32">
        <v>0.58</v>
      </c>
      <c r="C12" s="32">
        <v>0.88</v>
      </c>
      <c r="D12" s="32">
        <v>0.042</v>
      </c>
      <c r="E12" s="32">
        <v>0.06</v>
      </c>
      <c r="F12" s="32">
        <v>5.73</v>
      </c>
      <c r="G12" s="32">
        <v>8.6</v>
      </c>
      <c r="H12" s="32">
        <v>25.68</v>
      </c>
      <c r="I12" s="32">
        <v>38.52</v>
      </c>
      <c r="J12" s="32">
        <v>1.83</v>
      </c>
      <c r="K12" s="32">
        <v>2.75</v>
      </c>
      <c r="L12" s="3">
        <v>42</v>
      </c>
    </row>
    <row r="13" spans="1:12" s="2" customFormat="1" ht="30">
      <c r="A13" s="46" t="s">
        <v>68</v>
      </c>
      <c r="B13" s="52">
        <v>4.305</v>
      </c>
      <c r="C13" s="52">
        <v>5.382</v>
      </c>
      <c r="D13" s="52">
        <v>3.683</v>
      </c>
      <c r="E13" s="52">
        <v>4.604</v>
      </c>
      <c r="F13" s="52">
        <v>23.988</v>
      </c>
      <c r="G13" s="52">
        <v>29.986</v>
      </c>
      <c r="H13" s="52">
        <v>142.408</v>
      </c>
      <c r="I13" s="52">
        <v>178.01</v>
      </c>
      <c r="J13" s="52">
        <v>10.07</v>
      </c>
      <c r="K13" s="52">
        <v>12.59</v>
      </c>
      <c r="L13" s="3">
        <v>213</v>
      </c>
    </row>
    <row r="14" spans="1:12" s="2" customFormat="1" ht="30">
      <c r="A14" s="46" t="s">
        <v>50</v>
      </c>
      <c r="B14" s="52">
        <v>3.461</v>
      </c>
      <c r="C14" s="52">
        <v>4.153</v>
      </c>
      <c r="D14" s="52">
        <v>4.503</v>
      </c>
      <c r="E14" s="52">
        <v>5.403</v>
      </c>
      <c r="F14" s="52">
        <v>26.73</v>
      </c>
      <c r="G14" s="52">
        <v>32.076</v>
      </c>
      <c r="H14" s="52">
        <v>156.939</v>
      </c>
      <c r="I14" s="52">
        <v>188.32</v>
      </c>
      <c r="J14" s="52">
        <v>25.96</v>
      </c>
      <c r="K14" s="52">
        <v>31.15</v>
      </c>
      <c r="L14" s="3">
        <v>694</v>
      </c>
    </row>
    <row r="15" spans="1:12" s="2" customFormat="1" ht="15">
      <c r="A15" s="45" t="s">
        <v>69</v>
      </c>
      <c r="B15" s="52">
        <v>28.61</v>
      </c>
      <c r="C15" s="52">
        <v>38.146</v>
      </c>
      <c r="D15" s="52">
        <v>6.16</v>
      </c>
      <c r="E15" s="52">
        <v>8.21</v>
      </c>
      <c r="F15" s="52">
        <v>17.595</v>
      </c>
      <c r="G15" s="52">
        <v>23.46</v>
      </c>
      <c r="H15" s="52">
        <v>239.05</v>
      </c>
      <c r="I15" s="52">
        <v>318.73</v>
      </c>
      <c r="J15" s="52">
        <v>20.59</v>
      </c>
      <c r="K15" s="52">
        <v>27.45</v>
      </c>
      <c r="L15" s="3">
        <v>486</v>
      </c>
    </row>
    <row r="16" spans="1:12" s="2" customFormat="1" ht="15">
      <c r="A16" s="3" t="s">
        <v>40</v>
      </c>
      <c r="B16" s="52">
        <v>2.03</v>
      </c>
      <c r="C16" s="52">
        <v>3.19</v>
      </c>
      <c r="D16" s="52">
        <v>0.33</v>
      </c>
      <c r="E16" s="52">
        <v>0.49</v>
      </c>
      <c r="F16" s="52">
        <v>13.92</v>
      </c>
      <c r="G16" s="52">
        <v>20.43</v>
      </c>
      <c r="H16" s="52">
        <v>68.7</v>
      </c>
      <c r="I16" s="52">
        <v>103</v>
      </c>
      <c r="J16" s="52">
        <v>0</v>
      </c>
      <c r="K16" s="32">
        <v>0</v>
      </c>
      <c r="L16" s="3">
        <v>1</v>
      </c>
    </row>
    <row r="17" spans="1:12" s="2" customFormat="1" ht="15">
      <c r="A17" s="3" t="s">
        <v>41</v>
      </c>
      <c r="B17" s="52">
        <v>1.56</v>
      </c>
      <c r="C17" s="52">
        <v>2.34</v>
      </c>
      <c r="D17" s="52">
        <v>0.36</v>
      </c>
      <c r="E17" s="52">
        <v>0.54</v>
      </c>
      <c r="F17" s="52">
        <v>13.29</v>
      </c>
      <c r="G17" s="52">
        <v>19.93</v>
      </c>
      <c r="H17" s="52">
        <v>64.2</v>
      </c>
      <c r="I17" s="52">
        <v>96</v>
      </c>
      <c r="J17" s="52">
        <v>0</v>
      </c>
      <c r="K17" s="32">
        <v>0</v>
      </c>
      <c r="L17" s="3">
        <v>1</v>
      </c>
    </row>
    <row r="18" spans="1:12" s="2" customFormat="1" ht="30">
      <c r="A18" s="46" t="s">
        <v>70</v>
      </c>
      <c r="B18" s="52">
        <v>0.33</v>
      </c>
      <c r="C18" s="52">
        <v>0.44</v>
      </c>
      <c r="D18" s="52">
        <v>0.015</v>
      </c>
      <c r="E18" s="52">
        <v>0.02</v>
      </c>
      <c r="F18" s="52">
        <v>20.82</v>
      </c>
      <c r="G18" s="52">
        <v>27.76</v>
      </c>
      <c r="H18" s="52">
        <v>84.75</v>
      </c>
      <c r="I18" s="52">
        <v>113</v>
      </c>
      <c r="J18" s="52">
        <v>0.3</v>
      </c>
      <c r="K18" s="52">
        <v>0.4</v>
      </c>
      <c r="L18" s="3">
        <v>376</v>
      </c>
    </row>
    <row r="19" spans="1:12" s="2" customFormat="1" ht="15">
      <c r="A19" s="7" t="s">
        <v>14</v>
      </c>
      <c r="B19" s="32">
        <f>B12+B13+B14+B15+B17+B16+B18</f>
        <v>40.876000000000005</v>
      </c>
      <c r="C19" s="32">
        <f>C12+C13+C14+C15+C17+C16+C18</f>
        <v>54.53099999999999</v>
      </c>
      <c r="D19" s="32">
        <f>D12+D13+D14+D15+D17+D16+D18</f>
        <v>15.093</v>
      </c>
      <c r="E19" s="32">
        <f>E12+E13+E14+E15+E16+E17+E18</f>
        <v>19.326999999999998</v>
      </c>
      <c r="F19" s="32">
        <f>F12+F13+F14+F15+F16+F17+F18</f>
        <v>122.07300000000001</v>
      </c>
      <c r="G19" s="32">
        <f>G12+G13+G14+G15+G17+G16+G18</f>
        <v>162.24200000000002</v>
      </c>
      <c r="H19" s="32">
        <f>H12+H13+H14+H15+H16+H17+H18</f>
        <v>781.7270000000001</v>
      </c>
      <c r="I19" s="32">
        <f>I12+I13+I14+I15+I17+I16+I18</f>
        <v>1035.58</v>
      </c>
      <c r="J19" s="32">
        <f>J12+J13+J14+J15+J16+J17+J18</f>
        <v>58.75</v>
      </c>
      <c r="K19" s="32">
        <f>K12+K13+K14+K15+K16+K17+K18</f>
        <v>74.34</v>
      </c>
      <c r="L19" s="3"/>
    </row>
    <row r="20" spans="1:12" s="2" customFormat="1" ht="15">
      <c r="A20" s="4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5"/>
    </row>
    <row r="21" spans="1:12" s="2" customFormat="1" ht="15">
      <c r="A21" s="46" t="s">
        <v>71</v>
      </c>
      <c r="B21" s="52">
        <v>2.49</v>
      </c>
      <c r="C21" s="32">
        <v>3.2</v>
      </c>
      <c r="D21" s="52">
        <v>2.43</v>
      </c>
      <c r="E21" s="32">
        <v>2.8</v>
      </c>
      <c r="F21" s="52">
        <v>25.2</v>
      </c>
      <c r="G21" s="32">
        <v>28.8</v>
      </c>
      <c r="H21" s="52">
        <v>157.1</v>
      </c>
      <c r="I21" s="32">
        <v>185.4</v>
      </c>
      <c r="J21" s="52">
        <v>2</v>
      </c>
      <c r="K21" s="32">
        <v>2.2</v>
      </c>
      <c r="L21" s="3">
        <v>601</v>
      </c>
    </row>
    <row r="22" spans="1:12" s="2" customFormat="1" ht="15">
      <c r="A22" s="45" t="s">
        <v>72</v>
      </c>
      <c r="B22" s="52">
        <v>0.07</v>
      </c>
      <c r="C22" s="52">
        <v>0.12</v>
      </c>
      <c r="D22" s="52">
        <v>0.01</v>
      </c>
      <c r="E22" s="52">
        <v>0.02</v>
      </c>
      <c r="F22" s="52">
        <v>7.1</v>
      </c>
      <c r="G22" s="52">
        <v>10.2</v>
      </c>
      <c r="H22" s="52">
        <v>29</v>
      </c>
      <c r="I22" s="52">
        <v>41</v>
      </c>
      <c r="J22" s="52">
        <v>1.42</v>
      </c>
      <c r="K22" s="52">
        <v>2.83</v>
      </c>
      <c r="L22" s="3">
        <v>393</v>
      </c>
    </row>
    <row r="23" spans="1:12" ht="15">
      <c r="A23" s="7" t="s">
        <v>17</v>
      </c>
      <c r="B23" s="32">
        <f aca="true" t="shared" si="1" ref="B23:K23">B21+B22</f>
        <v>2.56</v>
      </c>
      <c r="C23" s="32">
        <f t="shared" si="1"/>
        <v>3.3200000000000003</v>
      </c>
      <c r="D23" s="32">
        <f t="shared" si="1"/>
        <v>2.44</v>
      </c>
      <c r="E23" s="32">
        <f t="shared" si="1"/>
        <v>2.82</v>
      </c>
      <c r="F23" s="32">
        <f t="shared" si="1"/>
        <v>32.3</v>
      </c>
      <c r="G23" s="32">
        <f t="shared" si="1"/>
        <v>39</v>
      </c>
      <c r="H23" s="32">
        <f t="shared" si="1"/>
        <v>186.1</v>
      </c>
      <c r="I23" s="32">
        <f t="shared" si="1"/>
        <v>226.4</v>
      </c>
      <c r="J23" s="32">
        <f t="shared" si="1"/>
        <v>3.42</v>
      </c>
      <c r="K23" s="32">
        <f t="shared" si="1"/>
        <v>5.03</v>
      </c>
      <c r="L23" s="3"/>
    </row>
    <row r="24" spans="1:12" ht="15.75" thickBot="1">
      <c r="A24" s="93" t="s">
        <v>18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</row>
    <row r="25" spans="1:12" ht="15">
      <c r="A25" s="82" t="s">
        <v>43</v>
      </c>
      <c r="B25" s="81">
        <v>0.33</v>
      </c>
      <c r="C25" s="81">
        <v>0.45</v>
      </c>
      <c r="D25" s="81">
        <v>0.075</v>
      </c>
      <c r="E25" s="81">
        <v>0.1</v>
      </c>
      <c r="F25" s="81">
        <v>25.49</v>
      </c>
      <c r="G25" s="81">
        <v>33.49</v>
      </c>
      <c r="H25" s="81">
        <v>97.95</v>
      </c>
      <c r="I25" s="81">
        <v>138.6</v>
      </c>
      <c r="J25" s="81">
        <v>9.67</v>
      </c>
      <c r="K25" s="81">
        <v>12.9</v>
      </c>
      <c r="L25" s="75">
        <v>374</v>
      </c>
    </row>
    <row r="26" spans="1:12" ht="15">
      <c r="A26" s="77" t="s">
        <v>73</v>
      </c>
      <c r="B26" s="53">
        <v>1.5</v>
      </c>
      <c r="C26" s="53">
        <v>2.25</v>
      </c>
      <c r="D26" s="53">
        <v>2.36</v>
      </c>
      <c r="E26" s="53">
        <v>3.54</v>
      </c>
      <c r="F26" s="53">
        <v>14.98</v>
      </c>
      <c r="G26" s="53">
        <v>22.47</v>
      </c>
      <c r="H26" s="53">
        <v>83.42</v>
      </c>
      <c r="I26" s="53">
        <v>125.13</v>
      </c>
      <c r="J26" s="53">
        <v>0</v>
      </c>
      <c r="K26" s="53">
        <v>0</v>
      </c>
      <c r="L26" s="86">
        <v>609</v>
      </c>
    </row>
    <row r="27" spans="1:12" ht="15">
      <c r="A27" s="87" t="s">
        <v>20</v>
      </c>
      <c r="B27" s="41">
        <f aca="true" t="shared" si="2" ref="B27:K27">B25+B26</f>
        <v>1.83</v>
      </c>
      <c r="C27" s="41">
        <f t="shared" si="2"/>
        <v>2.7</v>
      </c>
      <c r="D27" s="41">
        <f t="shared" si="2"/>
        <v>2.435</v>
      </c>
      <c r="E27" s="41">
        <f t="shared" si="2"/>
        <v>3.64</v>
      </c>
      <c r="F27" s="41">
        <f t="shared" si="2"/>
        <v>40.47</v>
      </c>
      <c r="G27" s="41">
        <f t="shared" si="2"/>
        <v>55.96</v>
      </c>
      <c r="H27" s="41">
        <f t="shared" si="2"/>
        <v>181.37</v>
      </c>
      <c r="I27" s="41">
        <f t="shared" si="2"/>
        <v>263.73</v>
      </c>
      <c r="J27" s="41">
        <f t="shared" si="2"/>
        <v>9.67</v>
      </c>
      <c r="K27" s="41">
        <f t="shared" si="2"/>
        <v>12.9</v>
      </c>
      <c r="L27" s="86"/>
    </row>
    <row r="28" spans="1:12" ht="15">
      <c r="A28" s="96" t="s">
        <v>21</v>
      </c>
      <c r="B28" s="42">
        <f aca="true" t="shared" si="3" ref="B28:K28">B8+B10+B19+B23+B27</f>
        <v>56.75600000000001</v>
      </c>
      <c r="C28" s="42">
        <f t="shared" si="3"/>
        <v>74.53099999999999</v>
      </c>
      <c r="D28" s="42">
        <f t="shared" si="3"/>
        <v>36.673</v>
      </c>
      <c r="E28" s="42">
        <f t="shared" si="3"/>
        <v>47.942</v>
      </c>
      <c r="F28" s="42">
        <f t="shared" si="3"/>
        <v>275.86300000000006</v>
      </c>
      <c r="G28" s="42">
        <f t="shared" si="3"/>
        <v>353.92199999999997</v>
      </c>
      <c r="H28" s="42">
        <f t="shared" si="3"/>
        <v>1483.717</v>
      </c>
      <c r="I28" s="42">
        <f t="shared" si="3"/>
        <v>1904.91</v>
      </c>
      <c r="J28" s="42">
        <f t="shared" si="3"/>
        <v>84.54</v>
      </c>
      <c r="K28" s="42">
        <f t="shared" si="3"/>
        <v>105.35000000000001</v>
      </c>
      <c r="L28" s="97"/>
    </row>
  </sheetData>
  <sheetProtection/>
  <printOptions/>
  <pageMargins left="0.7" right="0.7" top="0.75" bottom="0.75" header="0.3" footer="0.3"/>
  <pageSetup horizontalDpi="600" verticalDpi="600" orientation="landscape" paperSize="9" scale="70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60" zoomScalePageLayoutView="0" workbookViewId="0" topLeftCell="A2">
      <selection activeCell="A12" sqref="A12:L24"/>
    </sheetView>
  </sheetViews>
  <sheetFormatPr defaultColWidth="9.140625" defaultRowHeight="12.75"/>
  <cols>
    <col min="1" max="1" width="30.28125" style="0" customWidth="1"/>
    <col min="2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2" ht="26.25" customHeight="1" hidden="1">
      <c r="A1" s="27" t="s">
        <v>28</v>
      </c>
      <c r="B1" s="28" t="s">
        <v>29</v>
      </c>
      <c r="C1" s="28" t="s">
        <v>30</v>
      </c>
      <c r="D1" s="28" t="s">
        <v>31</v>
      </c>
      <c r="E1" s="28" t="s">
        <v>32</v>
      </c>
      <c r="F1" s="28" t="s">
        <v>33</v>
      </c>
      <c r="G1" s="28" t="s">
        <v>34</v>
      </c>
      <c r="H1" s="28" t="s">
        <v>35</v>
      </c>
      <c r="I1" s="28" t="s">
        <v>36</v>
      </c>
      <c r="J1" s="28" t="s">
        <v>37</v>
      </c>
      <c r="K1" s="28" t="s">
        <v>38</v>
      </c>
      <c r="L1" s="29" t="s">
        <v>39</v>
      </c>
    </row>
    <row r="2" spans="1:12" s="2" customFormat="1" ht="39.75" customHeight="1" thickBot="1">
      <c r="A2" s="56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15">
      <c r="A5" s="43" t="s">
        <v>74</v>
      </c>
      <c r="B5" s="47">
        <v>3.396</v>
      </c>
      <c r="C5" s="49">
        <v>4.245</v>
      </c>
      <c r="D5" s="47">
        <v>4.619</v>
      </c>
      <c r="E5" s="49">
        <v>5.77</v>
      </c>
      <c r="F5" s="47">
        <v>19.317</v>
      </c>
      <c r="G5" s="49">
        <v>24.146</v>
      </c>
      <c r="H5" s="47">
        <v>132.92</v>
      </c>
      <c r="I5" s="49">
        <v>166.15</v>
      </c>
      <c r="J5" s="47">
        <v>29.4</v>
      </c>
      <c r="K5" s="49">
        <v>36.75</v>
      </c>
      <c r="L5" s="51">
        <v>201</v>
      </c>
    </row>
    <row r="6" spans="1:12" s="2" customFormat="1" ht="15">
      <c r="A6" s="44" t="s">
        <v>43</v>
      </c>
      <c r="B6" s="48">
        <v>0.04</v>
      </c>
      <c r="C6" s="50">
        <v>0.06</v>
      </c>
      <c r="D6" s="48">
        <v>0.01</v>
      </c>
      <c r="E6" s="50">
        <v>0.02</v>
      </c>
      <c r="F6" s="48">
        <v>6.99</v>
      </c>
      <c r="G6" s="50">
        <v>9.99</v>
      </c>
      <c r="H6" s="48">
        <v>28</v>
      </c>
      <c r="I6" s="50">
        <v>40</v>
      </c>
      <c r="J6" s="48">
        <v>0.02</v>
      </c>
      <c r="K6" s="50">
        <v>0.03</v>
      </c>
      <c r="L6" s="44">
        <v>392</v>
      </c>
    </row>
    <row r="7" spans="1:12" s="2" customFormat="1" ht="30">
      <c r="A7" s="54" t="s">
        <v>65</v>
      </c>
      <c r="B7" s="48">
        <v>1.71</v>
      </c>
      <c r="C7" s="50">
        <v>3.06</v>
      </c>
      <c r="D7" s="48">
        <v>5.28</v>
      </c>
      <c r="E7" s="50">
        <v>9.43</v>
      </c>
      <c r="F7" s="48">
        <v>10.23</v>
      </c>
      <c r="G7" s="50">
        <v>18.27</v>
      </c>
      <c r="H7" s="48">
        <v>9.52</v>
      </c>
      <c r="I7" s="50">
        <v>17</v>
      </c>
      <c r="J7" s="48">
        <v>0</v>
      </c>
      <c r="K7" s="50">
        <v>0</v>
      </c>
      <c r="L7" s="44">
        <v>1</v>
      </c>
    </row>
    <row r="8" spans="1:12" s="2" customFormat="1" ht="15.75" thickBot="1">
      <c r="A8" s="21" t="s">
        <v>6</v>
      </c>
      <c r="B8" s="37">
        <f aca="true" t="shared" si="0" ref="B8:K8">B5+B6+B7</f>
        <v>5.146</v>
      </c>
      <c r="C8" s="38">
        <f t="shared" si="0"/>
        <v>7.365</v>
      </c>
      <c r="D8" s="37">
        <f t="shared" si="0"/>
        <v>9.908999999999999</v>
      </c>
      <c r="E8" s="38">
        <f t="shared" si="0"/>
        <v>15.219999999999999</v>
      </c>
      <c r="F8" s="37">
        <f t="shared" si="0"/>
        <v>36.537000000000006</v>
      </c>
      <c r="G8" s="38">
        <f t="shared" si="0"/>
        <v>52.406000000000006</v>
      </c>
      <c r="H8" s="37">
        <f t="shared" si="0"/>
        <v>170.44</v>
      </c>
      <c r="I8" s="38">
        <f t="shared" si="0"/>
        <v>223.15</v>
      </c>
      <c r="J8" s="37">
        <f t="shared" si="0"/>
        <v>29.419999999999998</v>
      </c>
      <c r="K8" s="38">
        <f t="shared" si="0"/>
        <v>36.78</v>
      </c>
      <c r="L8" s="26" t="s">
        <v>42</v>
      </c>
    </row>
    <row r="9" spans="1:12" s="2" customFormat="1" ht="15">
      <c r="A9" s="18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24"/>
    </row>
    <row r="10" spans="1:12" s="2" customFormat="1" ht="15">
      <c r="A10" s="45" t="s">
        <v>75</v>
      </c>
      <c r="B10" s="32">
        <v>0.75</v>
      </c>
      <c r="C10" s="32">
        <v>0.9</v>
      </c>
      <c r="D10" s="32">
        <v>0</v>
      </c>
      <c r="E10" s="32">
        <v>0</v>
      </c>
      <c r="F10" s="32">
        <v>15.15</v>
      </c>
      <c r="G10" s="32">
        <v>18.18</v>
      </c>
      <c r="H10" s="32">
        <v>64</v>
      </c>
      <c r="I10" s="32">
        <v>76</v>
      </c>
      <c r="J10" s="32">
        <v>3</v>
      </c>
      <c r="K10" s="32">
        <v>3.6</v>
      </c>
      <c r="L10" s="3">
        <v>0</v>
      </c>
    </row>
    <row r="11" spans="1:12" s="2" customFormat="1" ht="15">
      <c r="A11" s="4" t="s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5"/>
    </row>
    <row r="12" spans="1:12" s="2" customFormat="1" ht="30">
      <c r="A12" s="46" t="s">
        <v>76</v>
      </c>
      <c r="B12" s="52">
        <v>8.92</v>
      </c>
      <c r="C12" s="52">
        <v>13.38</v>
      </c>
      <c r="D12" s="52">
        <v>0.68</v>
      </c>
      <c r="E12" s="52">
        <v>1.02</v>
      </c>
      <c r="F12" s="52">
        <v>21.8</v>
      </c>
      <c r="G12" s="52">
        <v>32.7</v>
      </c>
      <c r="H12" s="52">
        <v>123.56</v>
      </c>
      <c r="I12" s="52">
        <v>185.34</v>
      </c>
      <c r="J12" s="52">
        <v>0</v>
      </c>
      <c r="K12" s="52">
        <v>0</v>
      </c>
      <c r="L12" s="45">
        <v>380</v>
      </c>
    </row>
    <row r="13" spans="1:12" s="2" customFormat="1" ht="30">
      <c r="A13" s="46" t="s">
        <v>77</v>
      </c>
      <c r="B13" s="52">
        <v>1.61</v>
      </c>
      <c r="C13" s="52">
        <v>2.68</v>
      </c>
      <c r="D13" s="52">
        <v>1.7</v>
      </c>
      <c r="E13" s="52">
        <v>2.83</v>
      </c>
      <c r="F13" s="52">
        <v>10.2</v>
      </c>
      <c r="G13" s="52">
        <v>17.14</v>
      </c>
      <c r="H13" s="52">
        <v>62.8</v>
      </c>
      <c r="I13" s="52">
        <v>104.7</v>
      </c>
      <c r="J13" s="52">
        <v>4.45</v>
      </c>
      <c r="K13" s="52">
        <v>8.25</v>
      </c>
      <c r="L13" s="45">
        <v>233</v>
      </c>
    </row>
    <row r="14" spans="1:12" s="2" customFormat="1" ht="15">
      <c r="A14" s="46" t="s">
        <v>78</v>
      </c>
      <c r="B14" s="52">
        <v>14.564</v>
      </c>
      <c r="C14" s="52">
        <v>16.644</v>
      </c>
      <c r="D14" s="52">
        <v>16.219</v>
      </c>
      <c r="E14" s="52">
        <v>18.536</v>
      </c>
      <c r="F14" s="52">
        <v>14.925</v>
      </c>
      <c r="G14" s="52">
        <v>17.057</v>
      </c>
      <c r="H14" s="52">
        <v>264.5</v>
      </c>
      <c r="I14" s="52">
        <v>302.285</v>
      </c>
      <c r="J14" s="52">
        <v>6.232</v>
      </c>
      <c r="K14" s="52">
        <v>7.122</v>
      </c>
      <c r="L14" s="45">
        <v>619</v>
      </c>
    </row>
    <row r="15" spans="1:12" s="2" customFormat="1" ht="15">
      <c r="A15" s="45" t="s">
        <v>79</v>
      </c>
      <c r="B15" s="52">
        <v>10.145</v>
      </c>
      <c r="C15" s="52">
        <v>12.173</v>
      </c>
      <c r="D15" s="52">
        <v>5.705</v>
      </c>
      <c r="E15" s="52">
        <v>6.845</v>
      </c>
      <c r="F15" s="52">
        <v>54.495</v>
      </c>
      <c r="G15" s="52">
        <v>65.394</v>
      </c>
      <c r="H15" s="52">
        <v>292.25</v>
      </c>
      <c r="I15" s="52">
        <v>350.69</v>
      </c>
      <c r="J15" s="52">
        <v>0</v>
      </c>
      <c r="K15" s="52">
        <v>0</v>
      </c>
      <c r="L15" s="45">
        <v>1</v>
      </c>
    </row>
    <row r="16" spans="1:12" s="2" customFormat="1" ht="15">
      <c r="A16" s="45" t="s">
        <v>40</v>
      </c>
      <c r="B16" s="52">
        <v>2.03</v>
      </c>
      <c r="C16" s="52">
        <v>3.19</v>
      </c>
      <c r="D16" s="52">
        <v>0.33</v>
      </c>
      <c r="E16" s="52">
        <v>0.49</v>
      </c>
      <c r="F16" s="52">
        <v>13.92</v>
      </c>
      <c r="G16" s="52">
        <v>20.43</v>
      </c>
      <c r="H16" s="52">
        <v>68.7</v>
      </c>
      <c r="I16" s="52">
        <v>103</v>
      </c>
      <c r="J16" s="52">
        <v>0</v>
      </c>
      <c r="K16" s="52">
        <v>0</v>
      </c>
      <c r="L16" s="45">
        <v>1</v>
      </c>
    </row>
    <row r="17" spans="1:12" s="2" customFormat="1" ht="15">
      <c r="A17" s="45" t="s">
        <v>41</v>
      </c>
      <c r="B17" s="52">
        <v>1.56</v>
      </c>
      <c r="C17" s="52">
        <v>2.34</v>
      </c>
      <c r="D17" s="52">
        <v>0.36</v>
      </c>
      <c r="E17" s="52">
        <v>0.54</v>
      </c>
      <c r="F17" s="52">
        <v>13.29</v>
      </c>
      <c r="G17" s="52">
        <v>19.93</v>
      </c>
      <c r="H17" s="52">
        <v>64.2</v>
      </c>
      <c r="I17" s="52">
        <v>96</v>
      </c>
      <c r="J17" s="52">
        <v>0</v>
      </c>
      <c r="K17" s="52">
        <v>0</v>
      </c>
      <c r="L17" s="45">
        <v>1</v>
      </c>
    </row>
    <row r="18" spans="1:12" s="2" customFormat="1" ht="30">
      <c r="A18" s="46" t="s">
        <v>80</v>
      </c>
      <c r="B18" s="52">
        <v>0.33</v>
      </c>
      <c r="C18" s="52">
        <v>0.44</v>
      </c>
      <c r="D18" s="52">
        <v>0.015</v>
      </c>
      <c r="E18" s="52">
        <v>0.02</v>
      </c>
      <c r="F18" s="52">
        <v>20.82</v>
      </c>
      <c r="G18" s="52">
        <v>27.76</v>
      </c>
      <c r="H18" s="52">
        <v>84.75</v>
      </c>
      <c r="I18" s="52">
        <v>113</v>
      </c>
      <c r="J18" s="52">
        <v>0.3</v>
      </c>
      <c r="K18" s="52">
        <v>0.4</v>
      </c>
      <c r="L18" s="45">
        <v>376</v>
      </c>
    </row>
    <row r="19" spans="1:12" s="2" customFormat="1" ht="15">
      <c r="A19" s="7" t="s">
        <v>14</v>
      </c>
      <c r="B19" s="52">
        <f>B12+B13+B14+B15+B17+B16+B18</f>
        <v>39.159000000000006</v>
      </c>
      <c r="C19" s="52">
        <f>C12+C13+C14+C15+C17+C16+C18</f>
        <v>50.846999999999994</v>
      </c>
      <c r="D19" s="52">
        <f>D12+D13+D14+D15+D17+D16+D18</f>
        <v>25.009</v>
      </c>
      <c r="E19" s="52">
        <f>E12+E13+E14+E15+E16+E17+E18</f>
        <v>30.281</v>
      </c>
      <c r="F19" s="52">
        <f>F12+F13+F14+F15+F16+F17+F18</f>
        <v>149.45</v>
      </c>
      <c r="G19" s="52">
        <f>G12+G13+G14+G15+G17+G16+G18</f>
        <v>200.411</v>
      </c>
      <c r="H19" s="52">
        <f>H12+H13+H14+H15+H16+H17+H18</f>
        <v>960.7600000000001</v>
      </c>
      <c r="I19" s="52">
        <f>I12+I13+I14+I15+I17+I16+I18</f>
        <v>1255.015</v>
      </c>
      <c r="J19" s="52">
        <f>J12+J13+J14+J15+J16+J17+J18</f>
        <v>10.982000000000001</v>
      </c>
      <c r="K19" s="52">
        <f>K12+K13+K14+K15+K16+K17+K18</f>
        <v>15.772</v>
      </c>
      <c r="L19" s="45"/>
    </row>
    <row r="20" spans="1:12" s="2" customFormat="1" ht="15">
      <c r="A20" s="98" t="s">
        <v>15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00"/>
    </row>
    <row r="21" spans="1:12" s="2" customFormat="1" ht="30">
      <c r="A21" s="46" t="s">
        <v>138</v>
      </c>
      <c r="B21" s="52">
        <v>11.5</v>
      </c>
      <c r="C21" s="52">
        <v>12.2</v>
      </c>
      <c r="D21" s="52">
        <v>14.5</v>
      </c>
      <c r="E21" s="52">
        <v>10.29</v>
      </c>
      <c r="F21" s="52">
        <v>62.8</v>
      </c>
      <c r="G21" s="52">
        <v>70.7</v>
      </c>
      <c r="H21" s="52">
        <v>429</v>
      </c>
      <c r="I21" s="52">
        <v>421</v>
      </c>
      <c r="J21" s="52">
        <v>0.56</v>
      </c>
      <c r="K21" s="52">
        <v>0.71</v>
      </c>
      <c r="L21" s="45">
        <v>449</v>
      </c>
    </row>
    <row r="22" spans="1:12" s="2" customFormat="1" ht="15">
      <c r="A22" s="45" t="s">
        <v>139</v>
      </c>
      <c r="B22" s="52">
        <v>4.58</v>
      </c>
      <c r="C22" s="52">
        <v>5.48</v>
      </c>
      <c r="D22" s="52">
        <v>4.08</v>
      </c>
      <c r="E22" s="52">
        <v>4.88</v>
      </c>
      <c r="F22" s="52">
        <v>7.58</v>
      </c>
      <c r="G22" s="52">
        <v>9.07</v>
      </c>
      <c r="H22" s="52">
        <v>85</v>
      </c>
      <c r="I22" s="52">
        <v>102</v>
      </c>
      <c r="J22" s="52">
        <v>2.05</v>
      </c>
      <c r="K22" s="52">
        <v>2.46</v>
      </c>
      <c r="L22" s="45">
        <v>400</v>
      </c>
    </row>
    <row r="23" spans="1:12" ht="15">
      <c r="A23" s="7" t="s">
        <v>17</v>
      </c>
      <c r="B23" s="52">
        <f aca="true" t="shared" si="1" ref="B23:K23">B21+B22</f>
        <v>16.08</v>
      </c>
      <c r="C23" s="52">
        <f t="shared" si="1"/>
        <v>17.68</v>
      </c>
      <c r="D23" s="52">
        <f t="shared" si="1"/>
        <v>18.58</v>
      </c>
      <c r="E23" s="52">
        <f t="shared" si="1"/>
        <v>15.169999999999998</v>
      </c>
      <c r="F23" s="52">
        <f t="shared" si="1"/>
        <v>70.38</v>
      </c>
      <c r="G23" s="52">
        <f t="shared" si="1"/>
        <v>79.77000000000001</v>
      </c>
      <c r="H23" s="52">
        <f t="shared" si="1"/>
        <v>514</v>
      </c>
      <c r="I23" s="52">
        <f t="shared" si="1"/>
        <v>523</v>
      </c>
      <c r="J23" s="52">
        <f t="shared" si="1"/>
        <v>2.61</v>
      </c>
      <c r="K23" s="52">
        <f t="shared" si="1"/>
        <v>3.17</v>
      </c>
      <c r="L23" s="45"/>
    </row>
    <row r="24" spans="1:12" ht="15">
      <c r="A24" s="98" t="s">
        <v>18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00"/>
    </row>
    <row r="25" spans="1:12" ht="15">
      <c r="A25" s="45" t="s">
        <v>43</v>
      </c>
      <c r="B25" s="48">
        <v>0.04</v>
      </c>
      <c r="C25" s="50">
        <v>0.06</v>
      </c>
      <c r="D25" s="48">
        <v>0.01</v>
      </c>
      <c r="E25" s="50">
        <v>0.02</v>
      </c>
      <c r="F25" s="48">
        <v>6.99</v>
      </c>
      <c r="G25" s="50">
        <v>9.99</v>
      </c>
      <c r="H25" s="48">
        <v>28</v>
      </c>
      <c r="I25" s="50">
        <v>40</v>
      </c>
      <c r="J25" s="48">
        <v>0.02</v>
      </c>
      <c r="K25" s="50">
        <v>0.03</v>
      </c>
      <c r="L25" s="44">
        <v>392</v>
      </c>
    </row>
    <row r="26" spans="1:12" ht="15">
      <c r="A26" s="45" t="s">
        <v>53</v>
      </c>
      <c r="B26" s="53">
        <v>1.5</v>
      </c>
      <c r="C26" s="53">
        <v>2.25</v>
      </c>
      <c r="D26" s="53">
        <v>2.36</v>
      </c>
      <c r="E26" s="53">
        <v>3.54</v>
      </c>
      <c r="F26" s="53">
        <v>14.98</v>
      </c>
      <c r="G26" s="53">
        <v>22.47</v>
      </c>
      <c r="H26" s="53">
        <v>83.42</v>
      </c>
      <c r="I26" s="53">
        <v>125.13</v>
      </c>
      <c r="J26" s="53">
        <v>0</v>
      </c>
      <c r="K26" s="53">
        <v>0</v>
      </c>
      <c r="L26" s="1">
        <v>609</v>
      </c>
    </row>
    <row r="27" spans="1:12" ht="15">
      <c r="A27" s="7" t="s">
        <v>20</v>
      </c>
      <c r="B27" s="41">
        <f aca="true" t="shared" si="2" ref="B27:K27">B25+B26</f>
        <v>1.54</v>
      </c>
      <c r="C27" s="41">
        <f t="shared" si="2"/>
        <v>2.31</v>
      </c>
      <c r="D27" s="41">
        <f t="shared" si="2"/>
        <v>2.3699999999999997</v>
      </c>
      <c r="E27" s="41">
        <f t="shared" si="2"/>
        <v>3.56</v>
      </c>
      <c r="F27" s="41">
        <f t="shared" si="2"/>
        <v>21.97</v>
      </c>
      <c r="G27" s="41">
        <f t="shared" si="2"/>
        <v>32.46</v>
      </c>
      <c r="H27" s="41">
        <f t="shared" si="2"/>
        <v>111.42</v>
      </c>
      <c r="I27" s="41">
        <f t="shared" si="2"/>
        <v>165.13</v>
      </c>
      <c r="J27" s="41">
        <f t="shared" si="2"/>
        <v>0.02</v>
      </c>
      <c r="K27" s="41">
        <f t="shared" si="2"/>
        <v>0.03</v>
      </c>
      <c r="L27" s="1"/>
    </row>
    <row r="28" spans="1:12" ht="15">
      <c r="A28" s="30" t="s">
        <v>21</v>
      </c>
      <c r="B28" s="42">
        <f aca="true" t="shared" si="3" ref="B28:K28">B8+B10+B19+B23+B27</f>
        <v>62.675000000000004</v>
      </c>
      <c r="C28" s="42">
        <f t="shared" si="3"/>
        <v>79.102</v>
      </c>
      <c r="D28" s="42">
        <f t="shared" si="3"/>
        <v>55.867999999999995</v>
      </c>
      <c r="E28" s="42">
        <f t="shared" si="3"/>
        <v>64.231</v>
      </c>
      <c r="F28" s="42">
        <f t="shared" si="3"/>
        <v>293.48699999999997</v>
      </c>
      <c r="G28" s="42">
        <f t="shared" si="3"/>
        <v>383.22700000000003</v>
      </c>
      <c r="H28" s="42">
        <f t="shared" si="3"/>
        <v>1820.6200000000001</v>
      </c>
      <c r="I28" s="42">
        <f t="shared" si="3"/>
        <v>2242.295</v>
      </c>
      <c r="J28" s="42">
        <f t="shared" si="3"/>
        <v>46.032000000000004</v>
      </c>
      <c r="K28" s="42">
        <f t="shared" si="3"/>
        <v>59.352000000000004</v>
      </c>
      <c r="L28" s="31"/>
    </row>
  </sheetData>
  <sheetProtection/>
  <printOptions/>
  <pageMargins left="0.7" right="0.7" top="0.75" bottom="0.75" header="0.3" footer="0.3"/>
  <pageSetup horizontalDpi="600" verticalDpi="600" orientation="landscape" paperSize="9" scale="70" r:id="rId2"/>
  <rowBreaks count="1" manualBreakCount="1">
    <brk id="29" max="12" man="1"/>
  </rowBreak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zoomScalePageLayoutView="0" workbookViewId="0" topLeftCell="A2">
      <selection activeCell="A23" sqref="A23:L28"/>
    </sheetView>
  </sheetViews>
  <sheetFormatPr defaultColWidth="9.140625" defaultRowHeight="12.75"/>
  <cols>
    <col min="1" max="1" width="30.28125" style="0" customWidth="1"/>
    <col min="2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2" ht="26.25" customHeight="1" hidden="1">
      <c r="A1" s="27" t="s">
        <v>28</v>
      </c>
      <c r="B1" s="28" t="s">
        <v>29</v>
      </c>
      <c r="C1" s="28" t="s">
        <v>30</v>
      </c>
      <c r="D1" s="28" t="s">
        <v>31</v>
      </c>
      <c r="E1" s="28" t="s">
        <v>32</v>
      </c>
      <c r="F1" s="28" t="s">
        <v>33</v>
      </c>
      <c r="G1" s="28" t="s">
        <v>34</v>
      </c>
      <c r="H1" s="28" t="s">
        <v>35</v>
      </c>
      <c r="I1" s="28" t="s">
        <v>36</v>
      </c>
      <c r="J1" s="28" t="s">
        <v>37</v>
      </c>
      <c r="K1" s="28" t="s">
        <v>38</v>
      </c>
      <c r="L1" s="29" t="s">
        <v>39</v>
      </c>
    </row>
    <row r="2" spans="1:12" s="2" customFormat="1" ht="39.75" customHeight="1" thickBot="1">
      <c r="A2" s="56" t="s">
        <v>119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30">
      <c r="A5" s="43" t="s">
        <v>81</v>
      </c>
      <c r="B5" s="47">
        <v>5</v>
      </c>
      <c r="C5" s="49">
        <v>5.5</v>
      </c>
      <c r="D5" s="47">
        <v>8.2</v>
      </c>
      <c r="E5" s="49">
        <v>9.02</v>
      </c>
      <c r="F5" s="47">
        <v>30.3</v>
      </c>
      <c r="G5" s="49">
        <v>33.33</v>
      </c>
      <c r="H5" s="47">
        <v>215</v>
      </c>
      <c r="I5" s="49">
        <v>236.5</v>
      </c>
      <c r="J5" s="47">
        <v>0.22</v>
      </c>
      <c r="K5" s="49">
        <v>0.242</v>
      </c>
      <c r="L5" s="51">
        <v>131</v>
      </c>
    </row>
    <row r="6" spans="1:12" s="2" customFormat="1" ht="15">
      <c r="A6" s="44" t="s">
        <v>43</v>
      </c>
      <c r="B6" s="48">
        <v>0.04</v>
      </c>
      <c r="C6" s="50">
        <v>0.06</v>
      </c>
      <c r="D6" s="48">
        <v>0.01</v>
      </c>
      <c r="E6" s="50">
        <v>0.02</v>
      </c>
      <c r="F6" s="48">
        <v>6.99</v>
      </c>
      <c r="G6" s="50">
        <v>9.99</v>
      </c>
      <c r="H6" s="48">
        <v>28</v>
      </c>
      <c r="I6" s="50">
        <v>40</v>
      </c>
      <c r="J6" s="48">
        <v>0.02</v>
      </c>
      <c r="K6" s="50">
        <v>0.03</v>
      </c>
      <c r="L6" s="44">
        <v>392</v>
      </c>
    </row>
    <row r="7" spans="1:12" s="2" customFormat="1" ht="30">
      <c r="A7" s="54" t="s">
        <v>65</v>
      </c>
      <c r="B7" s="48">
        <v>1.71</v>
      </c>
      <c r="C7" s="50">
        <v>3.06</v>
      </c>
      <c r="D7" s="48">
        <v>5.28</v>
      </c>
      <c r="E7" s="50">
        <v>9.43</v>
      </c>
      <c r="F7" s="48">
        <v>10.23</v>
      </c>
      <c r="G7" s="50">
        <v>18.27</v>
      </c>
      <c r="H7" s="48">
        <v>9.52</v>
      </c>
      <c r="I7" s="50">
        <v>17</v>
      </c>
      <c r="J7" s="48">
        <v>0</v>
      </c>
      <c r="K7" s="50">
        <v>0</v>
      </c>
      <c r="L7" s="44">
        <v>1</v>
      </c>
    </row>
    <row r="8" spans="1:12" s="2" customFormat="1" ht="15.75" thickBot="1">
      <c r="A8" s="21" t="s">
        <v>6</v>
      </c>
      <c r="B8" s="37">
        <f aca="true" t="shared" si="0" ref="B8:K8">B5+B6+B7</f>
        <v>6.75</v>
      </c>
      <c r="C8" s="38">
        <f t="shared" si="0"/>
        <v>8.62</v>
      </c>
      <c r="D8" s="37">
        <f t="shared" si="0"/>
        <v>13.489999999999998</v>
      </c>
      <c r="E8" s="38">
        <f t="shared" si="0"/>
        <v>18.47</v>
      </c>
      <c r="F8" s="37">
        <f t="shared" si="0"/>
        <v>47.519999999999996</v>
      </c>
      <c r="G8" s="38">
        <f t="shared" si="0"/>
        <v>61.59</v>
      </c>
      <c r="H8" s="37">
        <f t="shared" si="0"/>
        <v>252.52</v>
      </c>
      <c r="I8" s="38">
        <f t="shared" si="0"/>
        <v>293.5</v>
      </c>
      <c r="J8" s="37">
        <f t="shared" si="0"/>
        <v>0.24</v>
      </c>
      <c r="K8" s="38">
        <f t="shared" si="0"/>
        <v>0.272</v>
      </c>
      <c r="L8" s="26" t="s">
        <v>42</v>
      </c>
    </row>
    <row r="9" spans="1:12" s="2" customFormat="1" ht="15">
      <c r="A9" s="18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24"/>
    </row>
    <row r="10" spans="1:12" s="2" customFormat="1" ht="15">
      <c r="A10" s="45" t="s">
        <v>66</v>
      </c>
      <c r="B10" s="52">
        <v>0.4</v>
      </c>
      <c r="C10" s="52">
        <v>0.4</v>
      </c>
      <c r="D10" s="52">
        <v>0.4</v>
      </c>
      <c r="E10" s="52">
        <v>0.4</v>
      </c>
      <c r="F10" s="52">
        <v>9.8</v>
      </c>
      <c r="G10" s="52">
        <v>9.8</v>
      </c>
      <c r="H10" s="52">
        <v>44</v>
      </c>
      <c r="I10" s="52">
        <v>44</v>
      </c>
      <c r="J10" s="52">
        <v>10</v>
      </c>
      <c r="K10" s="52">
        <v>10</v>
      </c>
      <c r="L10" s="45">
        <v>368</v>
      </c>
    </row>
    <row r="11" spans="1:12" s="2" customFormat="1" ht="15">
      <c r="A11" s="4" t="s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5"/>
    </row>
    <row r="12" spans="1:12" s="2" customFormat="1" ht="15">
      <c r="A12" s="46" t="s">
        <v>82</v>
      </c>
      <c r="B12" s="32">
        <v>0.77</v>
      </c>
      <c r="C12" s="32">
        <v>0.85</v>
      </c>
      <c r="D12" s="32">
        <v>2.43</v>
      </c>
      <c r="E12" s="32">
        <v>3.65</v>
      </c>
      <c r="F12" s="32">
        <v>3.34</v>
      </c>
      <c r="G12" s="32">
        <v>5.19</v>
      </c>
      <c r="H12" s="32">
        <v>37.56</v>
      </c>
      <c r="I12" s="32">
        <v>56.34</v>
      </c>
      <c r="J12" s="32">
        <v>3.8</v>
      </c>
      <c r="K12" s="32">
        <v>5.7</v>
      </c>
      <c r="L12" s="3">
        <v>33</v>
      </c>
    </row>
    <row r="13" spans="1:12" s="2" customFormat="1" ht="15">
      <c r="A13" s="46" t="s">
        <v>83</v>
      </c>
      <c r="B13" s="52">
        <v>6.24</v>
      </c>
      <c r="C13" s="52">
        <v>7.8</v>
      </c>
      <c r="D13" s="52">
        <v>5.56</v>
      </c>
      <c r="E13" s="52">
        <v>6.95</v>
      </c>
      <c r="F13" s="52">
        <v>12.72</v>
      </c>
      <c r="G13" s="52">
        <v>15.9</v>
      </c>
      <c r="H13" s="52">
        <v>136</v>
      </c>
      <c r="I13" s="52">
        <v>170</v>
      </c>
      <c r="J13" s="52">
        <v>6.5</v>
      </c>
      <c r="K13" s="52">
        <v>8.125</v>
      </c>
      <c r="L13" s="3">
        <v>403</v>
      </c>
    </row>
    <row r="14" spans="1:12" s="2" customFormat="1" ht="15">
      <c r="A14" s="46" t="s">
        <v>84</v>
      </c>
      <c r="B14" s="52">
        <v>4.31</v>
      </c>
      <c r="C14" s="52">
        <f>B14/150*180</f>
        <v>5.172</v>
      </c>
      <c r="D14" s="52">
        <v>8.657</v>
      </c>
      <c r="E14" s="52">
        <f>D14/150*180</f>
        <v>10.388399999999999</v>
      </c>
      <c r="F14" s="52">
        <v>19.472</v>
      </c>
      <c r="G14" s="52">
        <f>F14/150*180</f>
        <v>23.3664</v>
      </c>
      <c r="H14" s="52">
        <v>169.92</v>
      </c>
      <c r="I14" s="52">
        <f>H14/150*180</f>
        <v>203.90399999999997</v>
      </c>
      <c r="J14" s="52">
        <v>128.1</v>
      </c>
      <c r="K14" s="52">
        <f>J14/150*180</f>
        <v>153.72</v>
      </c>
      <c r="L14" s="3">
        <v>708</v>
      </c>
    </row>
    <row r="15" spans="1:12" s="2" customFormat="1" ht="15">
      <c r="A15" s="45" t="s">
        <v>85</v>
      </c>
      <c r="B15" s="52">
        <v>13.634</v>
      </c>
      <c r="C15" s="52">
        <v>17.042</v>
      </c>
      <c r="D15" s="52">
        <v>13.726</v>
      </c>
      <c r="E15" s="52">
        <v>17.157</v>
      </c>
      <c r="F15" s="52">
        <v>9.124</v>
      </c>
      <c r="G15" s="52">
        <v>11.404</v>
      </c>
      <c r="H15" s="52">
        <v>212.78</v>
      </c>
      <c r="I15" s="52">
        <v>265.97</v>
      </c>
      <c r="J15" s="52">
        <v>1.35</v>
      </c>
      <c r="K15" s="52">
        <v>1.687</v>
      </c>
      <c r="L15" s="3">
        <v>608</v>
      </c>
    </row>
    <row r="16" spans="1:12" s="2" customFormat="1" ht="15">
      <c r="A16" s="3" t="s">
        <v>40</v>
      </c>
      <c r="B16" s="52">
        <v>2.03</v>
      </c>
      <c r="C16" s="52">
        <v>3.19</v>
      </c>
      <c r="D16" s="52">
        <v>0.33</v>
      </c>
      <c r="E16" s="52">
        <v>0.49</v>
      </c>
      <c r="F16" s="52">
        <v>13.92</v>
      </c>
      <c r="G16" s="52">
        <v>20.43</v>
      </c>
      <c r="H16" s="52">
        <v>68.7</v>
      </c>
      <c r="I16" s="52">
        <v>103</v>
      </c>
      <c r="J16" s="52">
        <v>0</v>
      </c>
      <c r="K16" s="32">
        <v>0</v>
      </c>
      <c r="L16" s="3">
        <v>1</v>
      </c>
    </row>
    <row r="17" spans="1:12" s="2" customFormat="1" ht="15">
      <c r="A17" s="3" t="s">
        <v>41</v>
      </c>
      <c r="B17" s="52">
        <v>1.56</v>
      </c>
      <c r="C17" s="52">
        <v>2.34</v>
      </c>
      <c r="D17" s="52">
        <v>0.36</v>
      </c>
      <c r="E17" s="52">
        <v>0.54</v>
      </c>
      <c r="F17" s="52">
        <v>13.29</v>
      </c>
      <c r="G17" s="52">
        <v>19.93</v>
      </c>
      <c r="H17" s="52">
        <v>64.2</v>
      </c>
      <c r="I17" s="52">
        <v>96</v>
      </c>
      <c r="J17" s="52">
        <v>0</v>
      </c>
      <c r="K17" s="32">
        <v>0</v>
      </c>
      <c r="L17" s="3">
        <v>1</v>
      </c>
    </row>
    <row r="18" spans="1:12" s="2" customFormat="1" ht="30">
      <c r="A18" s="46" t="s">
        <v>80</v>
      </c>
      <c r="B18" s="52">
        <v>0.33</v>
      </c>
      <c r="C18" s="52">
        <v>0.44</v>
      </c>
      <c r="D18" s="52">
        <v>0.015</v>
      </c>
      <c r="E18" s="52">
        <v>0.02</v>
      </c>
      <c r="F18" s="52">
        <v>20.82</v>
      </c>
      <c r="G18" s="52">
        <v>27.76</v>
      </c>
      <c r="H18" s="52">
        <v>84.75</v>
      </c>
      <c r="I18" s="52">
        <v>113</v>
      </c>
      <c r="J18" s="52">
        <v>0.3</v>
      </c>
      <c r="K18" s="52">
        <v>0.4</v>
      </c>
      <c r="L18" s="3">
        <v>376</v>
      </c>
    </row>
    <row r="19" spans="1:12" s="2" customFormat="1" ht="15">
      <c r="A19" s="7" t="s">
        <v>14</v>
      </c>
      <c r="B19" s="32">
        <f>B12+B13+B14+B15+B17+B16+B18</f>
        <v>28.874</v>
      </c>
      <c r="C19" s="32">
        <f>C12+C13+C14+C15+C17+C16+C18</f>
        <v>36.833999999999996</v>
      </c>
      <c r="D19" s="32">
        <f>D12+D13+D14+D15+D17+D16+D18</f>
        <v>31.077999999999996</v>
      </c>
      <c r="E19" s="32">
        <f>E12+E13+E14+E15+E16+E17+E18</f>
        <v>39.1954</v>
      </c>
      <c r="F19" s="32">
        <f>F12+F13+F14+F15+F16+F17+F18</f>
        <v>92.686</v>
      </c>
      <c r="G19" s="32">
        <f>G12+G13+G14+G15+G17+G16+G18</f>
        <v>123.98040000000002</v>
      </c>
      <c r="H19" s="32">
        <f>H12+H13+H14+H15+H16+H17+H18</f>
        <v>773.9100000000001</v>
      </c>
      <c r="I19" s="32">
        <f>I12+I13+I14+I15+I17+I16+I18</f>
        <v>1008.2139999999999</v>
      </c>
      <c r="J19" s="32">
        <f>J12+J13+J14+J15+J16+J17+J18</f>
        <v>140.05</v>
      </c>
      <c r="K19" s="32"/>
      <c r="L19" s="3"/>
    </row>
    <row r="20" spans="1:12" s="2" customFormat="1" ht="15">
      <c r="A20" s="4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5"/>
    </row>
    <row r="21" spans="1:12" s="2" customFormat="1" ht="15">
      <c r="A21" s="46" t="s">
        <v>88</v>
      </c>
      <c r="B21" s="52">
        <v>9.368</v>
      </c>
      <c r="C21" s="32">
        <v>10.929</v>
      </c>
      <c r="D21" s="52">
        <v>13.349</v>
      </c>
      <c r="E21" s="32">
        <v>15.573</v>
      </c>
      <c r="F21" s="52">
        <v>5.023</v>
      </c>
      <c r="G21" s="32">
        <v>5.86</v>
      </c>
      <c r="H21" s="52">
        <v>179.81</v>
      </c>
      <c r="I21" s="32">
        <v>209.77</v>
      </c>
      <c r="J21" s="52">
        <v>0.5</v>
      </c>
      <c r="K21" s="32">
        <v>0.58</v>
      </c>
      <c r="L21" s="3">
        <v>438</v>
      </c>
    </row>
    <row r="22" spans="1:12" s="2" customFormat="1" ht="15">
      <c r="A22" s="46"/>
      <c r="B22" s="52"/>
      <c r="C22" s="32"/>
      <c r="D22" s="52"/>
      <c r="E22" s="32"/>
      <c r="F22" s="52"/>
      <c r="G22" s="32"/>
      <c r="H22" s="52"/>
      <c r="I22" s="32"/>
      <c r="J22" s="52"/>
      <c r="K22" s="32"/>
      <c r="L22" s="3"/>
    </row>
    <row r="23" spans="1:12" ht="15">
      <c r="A23" s="45" t="s">
        <v>140</v>
      </c>
      <c r="B23" s="52">
        <v>1.02</v>
      </c>
      <c r="C23" s="52">
        <v>1.36</v>
      </c>
      <c r="D23" s="52">
        <v>0</v>
      </c>
      <c r="E23" s="52">
        <v>0</v>
      </c>
      <c r="F23" s="52">
        <v>21.76</v>
      </c>
      <c r="G23" s="52">
        <v>29.02</v>
      </c>
      <c r="H23" s="52">
        <v>87.14</v>
      </c>
      <c r="I23" s="52">
        <v>116.19</v>
      </c>
      <c r="J23" s="52">
        <v>0.3</v>
      </c>
      <c r="K23" s="52">
        <v>0.4</v>
      </c>
      <c r="L23" s="45">
        <v>384</v>
      </c>
    </row>
    <row r="24" spans="1:12" ht="15">
      <c r="A24" s="45" t="s">
        <v>86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45"/>
    </row>
    <row r="25" spans="1:12" ht="15">
      <c r="A25" s="7" t="s">
        <v>17</v>
      </c>
      <c r="B25" s="52">
        <f aca="true" t="shared" si="1" ref="B25:K25">B21+B23+B22+B24</f>
        <v>10.388</v>
      </c>
      <c r="C25" s="52">
        <f t="shared" si="1"/>
        <v>12.289</v>
      </c>
      <c r="D25" s="52">
        <f t="shared" si="1"/>
        <v>13.349</v>
      </c>
      <c r="E25" s="52">
        <f t="shared" si="1"/>
        <v>15.573</v>
      </c>
      <c r="F25" s="52">
        <f t="shared" si="1"/>
        <v>26.783</v>
      </c>
      <c r="G25" s="52">
        <f t="shared" si="1"/>
        <v>34.88</v>
      </c>
      <c r="H25" s="52">
        <f t="shared" si="1"/>
        <v>266.95</v>
      </c>
      <c r="I25" s="52">
        <f t="shared" si="1"/>
        <v>325.96000000000004</v>
      </c>
      <c r="J25" s="52">
        <f t="shared" si="1"/>
        <v>0.8</v>
      </c>
      <c r="K25" s="52">
        <f t="shared" si="1"/>
        <v>0.98</v>
      </c>
      <c r="L25" s="45"/>
    </row>
    <row r="26" spans="1:12" ht="15">
      <c r="A26" s="98" t="s">
        <v>18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15">
      <c r="A27" s="46" t="s">
        <v>43</v>
      </c>
      <c r="B27" s="52">
        <v>0.33</v>
      </c>
      <c r="C27" s="52">
        <v>0.45</v>
      </c>
      <c r="D27" s="52">
        <v>0.075</v>
      </c>
      <c r="E27" s="52">
        <v>0.1</v>
      </c>
      <c r="F27" s="52">
        <v>25.49</v>
      </c>
      <c r="G27" s="52">
        <v>33.49</v>
      </c>
      <c r="H27" s="52">
        <v>97.95</v>
      </c>
      <c r="I27" s="52">
        <v>138.6</v>
      </c>
      <c r="J27" s="52">
        <v>9.67</v>
      </c>
      <c r="K27" s="52">
        <v>12.9</v>
      </c>
      <c r="L27" s="45">
        <v>374</v>
      </c>
    </row>
    <row r="28" spans="1:12" ht="15">
      <c r="A28" s="45" t="s">
        <v>87</v>
      </c>
      <c r="B28" s="53">
        <v>0.584</v>
      </c>
      <c r="C28" s="53">
        <v>0.876</v>
      </c>
      <c r="D28" s="53">
        <v>0.666</v>
      </c>
      <c r="E28" s="53">
        <v>0.999</v>
      </c>
      <c r="F28" s="53">
        <v>15.5</v>
      </c>
      <c r="G28" s="53">
        <v>23.25</v>
      </c>
      <c r="H28" s="53">
        <v>70.83</v>
      </c>
      <c r="I28" s="53">
        <v>106.25</v>
      </c>
      <c r="J28" s="53">
        <v>0</v>
      </c>
      <c r="K28" s="53">
        <v>0</v>
      </c>
      <c r="L28" s="101">
        <v>152</v>
      </c>
    </row>
    <row r="29" spans="1:12" ht="15">
      <c r="A29" s="7" t="s">
        <v>20</v>
      </c>
      <c r="B29" s="41">
        <f aca="true" t="shared" si="2" ref="B29:K29">B27+B28</f>
        <v>0.9139999999999999</v>
      </c>
      <c r="C29" s="41">
        <f t="shared" si="2"/>
        <v>1.326</v>
      </c>
      <c r="D29" s="41">
        <f t="shared" si="2"/>
        <v>0.741</v>
      </c>
      <c r="E29" s="41">
        <f t="shared" si="2"/>
        <v>1.099</v>
      </c>
      <c r="F29" s="41">
        <f t="shared" si="2"/>
        <v>40.989999999999995</v>
      </c>
      <c r="G29" s="41">
        <f t="shared" si="2"/>
        <v>56.74</v>
      </c>
      <c r="H29" s="41">
        <f t="shared" si="2"/>
        <v>168.78</v>
      </c>
      <c r="I29" s="41">
        <f t="shared" si="2"/>
        <v>244.85</v>
      </c>
      <c r="J29" s="41">
        <f t="shared" si="2"/>
        <v>9.67</v>
      </c>
      <c r="K29" s="41">
        <f t="shared" si="2"/>
        <v>12.9</v>
      </c>
      <c r="L29" s="1"/>
    </row>
    <row r="30" spans="1:12" ht="15">
      <c r="A30" s="30" t="s">
        <v>21</v>
      </c>
      <c r="B30" s="42">
        <f aca="true" t="shared" si="3" ref="B30:K30">B8+B10+B19+B25+B29</f>
        <v>47.326</v>
      </c>
      <c r="C30" s="42">
        <f t="shared" si="3"/>
        <v>59.469</v>
      </c>
      <c r="D30" s="42">
        <f t="shared" si="3"/>
        <v>59.05799999999999</v>
      </c>
      <c r="E30" s="42">
        <f t="shared" si="3"/>
        <v>74.7374</v>
      </c>
      <c r="F30" s="42">
        <f t="shared" si="3"/>
        <v>217.779</v>
      </c>
      <c r="G30" s="42">
        <f t="shared" si="3"/>
        <v>286.9904</v>
      </c>
      <c r="H30" s="42">
        <f t="shared" si="3"/>
        <v>1506.16</v>
      </c>
      <c r="I30" s="42">
        <f t="shared" si="3"/>
        <v>1916.524</v>
      </c>
      <c r="J30" s="42">
        <f t="shared" si="3"/>
        <v>160.76000000000002</v>
      </c>
      <c r="K30" s="42">
        <f t="shared" si="3"/>
        <v>24.152</v>
      </c>
      <c r="L30" s="31"/>
    </row>
  </sheetData>
  <sheetProtection/>
  <printOptions/>
  <pageMargins left="0.7" right="0.7" top="0.75" bottom="0.75" header="0.3" footer="0.3"/>
  <pageSetup horizontalDpi="600" verticalDpi="600" orientation="landscape" paperSize="9" scale="70" r:id="rId2"/>
  <colBreaks count="1" manualBreakCount="1">
    <brk id="12" max="65535" man="1"/>
  </colBreak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zoomScalePageLayoutView="0" workbookViewId="0" topLeftCell="A8">
      <selection activeCell="A22" sqref="A22:L27"/>
    </sheetView>
  </sheetViews>
  <sheetFormatPr defaultColWidth="9.140625" defaultRowHeight="12.75"/>
  <cols>
    <col min="1" max="1" width="30.28125" style="0" customWidth="1"/>
    <col min="2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3" ht="26.25" customHeight="1" hidden="1">
      <c r="A1" s="27" t="s">
        <v>28</v>
      </c>
      <c r="B1" s="28" t="s">
        <v>29</v>
      </c>
      <c r="C1" s="28" t="s">
        <v>30</v>
      </c>
      <c r="D1" s="28" t="s">
        <v>31</v>
      </c>
      <c r="E1" s="28" t="s">
        <v>32</v>
      </c>
      <c r="F1" s="28" t="s">
        <v>33</v>
      </c>
      <c r="G1" s="28" t="s">
        <v>34</v>
      </c>
      <c r="H1" s="28" t="s">
        <v>35</v>
      </c>
      <c r="I1" s="28" t="s">
        <v>36</v>
      </c>
      <c r="J1" s="28" t="s">
        <v>37</v>
      </c>
      <c r="K1" s="28" t="s">
        <v>38</v>
      </c>
      <c r="L1" s="29" t="s">
        <v>39</v>
      </c>
      <c r="M1" s="90" t="s">
        <v>135</v>
      </c>
    </row>
    <row r="2" spans="1:12" s="2" customFormat="1" ht="39.75" customHeight="1" thickBot="1">
      <c r="A2" s="56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30">
      <c r="A5" s="43" t="s">
        <v>44</v>
      </c>
      <c r="B5" s="47">
        <v>6.98</v>
      </c>
      <c r="C5" s="49">
        <v>7.67</v>
      </c>
      <c r="D5" s="47">
        <v>10.42</v>
      </c>
      <c r="E5" s="49">
        <v>11.46</v>
      </c>
      <c r="F5" s="47">
        <v>25</v>
      </c>
      <c r="G5" s="49">
        <v>27.5</v>
      </c>
      <c r="H5" s="47">
        <v>222.38</v>
      </c>
      <c r="I5" s="49">
        <v>244.6</v>
      </c>
      <c r="J5" s="47">
        <v>0.9</v>
      </c>
      <c r="K5" s="49">
        <v>0.99</v>
      </c>
      <c r="L5" s="51">
        <v>93</v>
      </c>
    </row>
    <row r="6" spans="1:12" s="2" customFormat="1" ht="15">
      <c r="A6" s="44" t="s">
        <v>64</v>
      </c>
      <c r="B6" s="48">
        <v>3.15</v>
      </c>
      <c r="C6" s="50">
        <v>3.67</v>
      </c>
      <c r="D6" s="48">
        <v>2.72</v>
      </c>
      <c r="E6" s="50">
        <v>3.19</v>
      </c>
      <c r="F6" s="48">
        <v>12.96</v>
      </c>
      <c r="G6" s="50">
        <v>15.82</v>
      </c>
      <c r="H6" s="48">
        <v>89</v>
      </c>
      <c r="I6" s="50">
        <v>107</v>
      </c>
      <c r="J6" s="48">
        <v>1.2</v>
      </c>
      <c r="K6" s="50">
        <v>1.43</v>
      </c>
      <c r="L6" s="44">
        <v>397</v>
      </c>
    </row>
    <row r="7" spans="1:12" s="2" customFormat="1" ht="30">
      <c r="A7" s="54" t="s">
        <v>65</v>
      </c>
      <c r="B7" s="48">
        <v>1.71</v>
      </c>
      <c r="C7" s="50">
        <v>3.06</v>
      </c>
      <c r="D7" s="48">
        <v>5.28</v>
      </c>
      <c r="E7" s="50">
        <v>9.43</v>
      </c>
      <c r="F7" s="48">
        <v>10.23</v>
      </c>
      <c r="G7" s="50">
        <v>18.27</v>
      </c>
      <c r="H7" s="48">
        <v>9.52</v>
      </c>
      <c r="I7" s="50">
        <v>17</v>
      </c>
      <c r="J7" s="48">
        <v>0</v>
      </c>
      <c r="K7" s="50">
        <v>0</v>
      </c>
      <c r="L7" s="44">
        <v>1</v>
      </c>
    </row>
    <row r="8" spans="1:12" s="2" customFormat="1" ht="15.75" thickBot="1">
      <c r="A8" s="21" t="s">
        <v>6</v>
      </c>
      <c r="B8" s="63">
        <f aca="true" t="shared" si="0" ref="B8:K8">B5+B6+B7</f>
        <v>11.84</v>
      </c>
      <c r="C8" s="64">
        <f t="shared" si="0"/>
        <v>14.4</v>
      </c>
      <c r="D8" s="63">
        <f t="shared" si="0"/>
        <v>18.42</v>
      </c>
      <c r="E8" s="64">
        <f t="shared" si="0"/>
        <v>24.08</v>
      </c>
      <c r="F8" s="63">
        <f t="shared" si="0"/>
        <v>48.19</v>
      </c>
      <c r="G8" s="64">
        <f t="shared" si="0"/>
        <v>61.59</v>
      </c>
      <c r="H8" s="63">
        <f t="shared" si="0"/>
        <v>320.9</v>
      </c>
      <c r="I8" s="64">
        <f t="shared" si="0"/>
        <v>368.6</v>
      </c>
      <c r="J8" s="63">
        <f t="shared" si="0"/>
        <v>2.1</v>
      </c>
      <c r="K8" s="64">
        <f t="shared" si="0"/>
        <v>2.42</v>
      </c>
      <c r="L8" s="65" t="s">
        <v>42</v>
      </c>
    </row>
    <row r="9" spans="1:12" s="2" customFormat="1" ht="15">
      <c r="A9" s="18" t="s">
        <v>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8"/>
    </row>
    <row r="10" spans="1:12" s="2" customFormat="1" ht="15">
      <c r="A10" s="45" t="s">
        <v>89</v>
      </c>
      <c r="B10" s="32">
        <v>0.75</v>
      </c>
      <c r="C10" s="32">
        <v>0.9</v>
      </c>
      <c r="D10" s="32">
        <v>0</v>
      </c>
      <c r="E10" s="32">
        <v>0</v>
      </c>
      <c r="F10" s="32">
        <v>15.15</v>
      </c>
      <c r="G10" s="32">
        <v>18.18</v>
      </c>
      <c r="H10" s="32">
        <v>64</v>
      </c>
      <c r="I10" s="32">
        <v>76</v>
      </c>
      <c r="J10" s="32">
        <v>3</v>
      </c>
      <c r="K10" s="32">
        <v>3.6</v>
      </c>
      <c r="L10" s="3">
        <v>0</v>
      </c>
    </row>
    <row r="11" spans="1:12" s="2" customFormat="1" ht="15">
      <c r="A11" s="4" t="s">
        <v>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2" spans="1:12" s="2" customFormat="1" ht="15">
      <c r="A12" s="46" t="s">
        <v>90</v>
      </c>
      <c r="B12" s="52">
        <v>0.98</v>
      </c>
      <c r="C12" s="52">
        <v>1.471</v>
      </c>
      <c r="D12" s="52">
        <v>1.673</v>
      </c>
      <c r="E12" s="52">
        <v>2.51</v>
      </c>
      <c r="F12" s="52">
        <v>4.016</v>
      </c>
      <c r="G12" s="52">
        <v>6.024</v>
      </c>
      <c r="H12" s="52">
        <v>41.77</v>
      </c>
      <c r="I12" s="52">
        <v>62.655</v>
      </c>
      <c r="J12" s="52">
        <v>18.8</v>
      </c>
      <c r="K12" s="52">
        <v>28.2</v>
      </c>
      <c r="L12" s="45">
        <v>83</v>
      </c>
    </row>
    <row r="13" spans="1:12" s="2" customFormat="1" ht="15">
      <c r="A13" s="46" t="s">
        <v>91</v>
      </c>
      <c r="B13" s="52">
        <v>6.97</v>
      </c>
      <c r="C13" s="52">
        <v>7.62</v>
      </c>
      <c r="D13" s="52">
        <v>3.04</v>
      </c>
      <c r="E13" s="52">
        <v>5.06</v>
      </c>
      <c r="F13" s="52">
        <v>6.56</v>
      </c>
      <c r="G13" s="52">
        <v>10.93</v>
      </c>
      <c r="H13" s="52">
        <v>62</v>
      </c>
      <c r="I13" s="52">
        <v>104</v>
      </c>
      <c r="J13" s="52">
        <v>4.52</v>
      </c>
      <c r="K13" s="52">
        <v>7.54</v>
      </c>
      <c r="L13" s="45">
        <v>73</v>
      </c>
    </row>
    <row r="14" spans="1:12" s="2" customFormat="1" ht="15">
      <c r="A14" s="46" t="s">
        <v>92</v>
      </c>
      <c r="B14" s="52">
        <v>5.04</v>
      </c>
      <c r="C14" s="52">
        <v>6.048</v>
      </c>
      <c r="D14" s="52">
        <v>5.274</v>
      </c>
      <c r="E14" s="52">
        <v>6.328</v>
      </c>
      <c r="F14" s="52">
        <v>32.274</v>
      </c>
      <c r="G14" s="52">
        <v>38.728</v>
      </c>
      <c r="H14" s="52">
        <v>200.39</v>
      </c>
      <c r="I14" s="52">
        <v>240.472</v>
      </c>
      <c r="J14" s="52">
        <v>1.026</v>
      </c>
      <c r="K14" s="52">
        <v>1.231</v>
      </c>
      <c r="L14" s="45">
        <v>124</v>
      </c>
    </row>
    <row r="15" spans="1:12" s="2" customFormat="1" ht="15">
      <c r="A15" s="45" t="s">
        <v>93</v>
      </c>
      <c r="B15" s="52">
        <v>16.707</v>
      </c>
      <c r="C15" s="52">
        <v>19.09</v>
      </c>
      <c r="D15" s="52">
        <v>7.833</v>
      </c>
      <c r="E15" s="52">
        <v>8.952</v>
      </c>
      <c r="F15" s="52">
        <v>7.365</v>
      </c>
      <c r="G15" s="52">
        <v>8.417</v>
      </c>
      <c r="H15" s="52">
        <v>170.582</v>
      </c>
      <c r="I15" s="52">
        <v>194.95</v>
      </c>
      <c r="J15" s="52">
        <v>34.587</v>
      </c>
      <c r="K15" s="52">
        <v>39.528</v>
      </c>
      <c r="L15" s="45">
        <v>582</v>
      </c>
    </row>
    <row r="16" spans="1:12" s="2" customFormat="1" ht="15">
      <c r="A16" s="3" t="s">
        <v>40</v>
      </c>
      <c r="B16" s="52">
        <v>2.03</v>
      </c>
      <c r="C16" s="52">
        <v>3.19</v>
      </c>
      <c r="D16" s="52">
        <v>0.33</v>
      </c>
      <c r="E16" s="52">
        <v>0.49</v>
      </c>
      <c r="F16" s="52">
        <v>13.92</v>
      </c>
      <c r="G16" s="52">
        <v>20.43</v>
      </c>
      <c r="H16" s="52">
        <v>68.7</v>
      </c>
      <c r="I16" s="52">
        <v>103</v>
      </c>
      <c r="J16" s="52">
        <v>0</v>
      </c>
      <c r="K16" s="52">
        <v>0</v>
      </c>
      <c r="L16" s="45">
        <v>1</v>
      </c>
    </row>
    <row r="17" spans="1:12" s="2" customFormat="1" ht="15">
      <c r="A17" s="3" t="s">
        <v>41</v>
      </c>
      <c r="B17" s="52">
        <v>1.56</v>
      </c>
      <c r="C17" s="52">
        <v>2.34</v>
      </c>
      <c r="D17" s="52">
        <v>0.36</v>
      </c>
      <c r="E17" s="52">
        <v>0.54</v>
      </c>
      <c r="F17" s="52">
        <v>13.29</v>
      </c>
      <c r="G17" s="52">
        <v>19.93</v>
      </c>
      <c r="H17" s="52">
        <v>64.2</v>
      </c>
      <c r="I17" s="52">
        <v>96</v>
      </c>
      <c r="J17" s="52">
        <v>0</v>
      </c>
      <c r="K17" s="52">
        <v>0</v>
      </c>
      <c r="L17" s="45">
        <v>1</v>
      </c>
    </row>
    <row r="18" spans="1:12" s="2" customFormat="1" ht="15">
      <c r="A18" s="46" t="s">
        <v>94</v>
      </c>
      <c r="B18" s="52">
        <v>0.33</v>
      </c>
      <c r="C18" s="52">
        <v>0.44</v>
      </c>
      <c r="D18" s="52">
        <v>0.015</v>
      </c>
      <c r="E18" s="52">
        <v>0.02</v>
      </c>
      <c r="F18" s="52">
        <v>20.82</v>
      </c>
      <c r="G18" s="52">
        <v>27.76</v>
      </c>
      <c r="H18" s="52">
        <v>84.75</v>
      </c>
      <c r="I18" s="52">
        <v>113</v>
      </c>
      <c r="J18" s="52">
        <v>0.3</v>
      </c>
      <c r="K18" s="52">
        <v>0.4</v>
      </c>
      <c r="L18" s="3">
        <v>375</v>
      </c>
    </row>
    <row r="19" spans="1:12" s="2" customFormat="1" ht="15">
      <c r="A19" s="7" t="s">
        <v>14</v>
      </c>
      <c r="B19" s="52">
        <f>B12+B13+B14+B15+B17+B16+B18</f>
        <v>33.617</v>
      </c>
      <c r="C19" s="52">
        <f>C12+C13+C14+C15+C17+C16+C18</f>
        <v>40.199</v>
      </c>
      <c r="D19" s="52">
        <f>D12+D13+D14+D15+D17+D16+D18</f>
        <v>18.525</v>
      </c>
      <c r="E19" s="52">
        <f>E12+E13+E14+E15+E16+E17+E18</f>
        <v>23.9</v>
      </c>
      <c r="F19" s="52">
        <f>F12+F13+F14+F15+F16+F17+F18</f>
        <v>98.245</v>
      </c>
      <c r="G19" s="52">
        <f>G12+G13+G14+G15+G17+G16+G18</f>
        <v>132.219</v>
      </c>
      <c r="H19" s="52">
        <f>H12+H13+H14+H15+H16+H17+H18</f>
        <v>692.392</v>
      </c>
      <c r="I19" s="52">
        <f>I12+I13+I14+I15+I17+I16+I18</f>
        <v>914.077</v>
      </c>
      <c r="J19" s="52">
        <f>J12+J13+J14+J15+J16+J17+J18</f>
        <v>59.233000000000004</v>
      </c>
      <c r="K19" s="52">
        <f>K12+K13+K14+K15+K16+K17+K18</f>
        <v>76.899</v>
      </c>
      <c r="L19" s="45"/>
    </row>
    <row r="20" spans="1:12" s="2" customFormat="1" ht="15">
      <c r="A20" s="4" t="s">
        <v>15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 s="2" customFormat="1" ht="15">
      <c r="A21" s="46" t="s">
        <v>95</v>
      </c>
      <c r="B21" s="52">
        <v>6.5</v>
      </c>
      <c r="C21" s="52">
        <v>10.929</v>
      </c>
      <c r="D21" s="52">
        <v>0.045</v>
      </c>
      <c r="E21" s="52">
        <f>D21/15*180</f>
        <v>0.54</v>
      </c>
      <c r="F21" s="52">
        <v>7.705</v>
      </c>
      <c r="G21" s="52">
        <f>F21/150*180</f>
        <v>9.246</v>
      </c>
      <c r="H21" s="52">
        <v>80.55</v>
      </c>
      <c r="I21" s="52">
        <f>H21/150*180</f>
        <v>96.66000000000001</v>
      </c>
      <c r="J21" s="52">
        <v>18.5</v>
      </c>
      <c r="K21" s="52">
        <f>J21/150*180</f>
        <v>22.2</v>
      </c>
      <c r="L21" s="45">
        <v>100</v>
      </c>
    </row>
    <row r="22" spans="1:12" s="2" customFormat="1" ht="15">
      <c r="A22" s="46" t="s">
        <v>96</v>
      </c>
      <c r="B22" s="52">
        <v>5.08</v>
      </c>
      <c r="C22" s="52">
        <v>5.08</v>
      </c>
      <c r="D22" s="52">
        <v>4.6</v>
      </c>
      <c r="E22" s="52">
        <v>4.6</v>
      </c>
      <c r="F22" s="52">
        <v>0.28</v>
      </c>
      <c r="G22" s="52">
        <v>0.28</v>
      </c>
      <c r="H22" s="52">
        <v>63</v>
      </c>
      <c r="I22" s="52">
        <v>63</v>
      </c>
      <c r="J22" s="52">
        <v>0</v>
      </c>
      <c r="K22" s="52">
        <v>0</v>
      </c>
      <c r="L22" s="45">
        <v>213</v>
      </c>
    </row>
    <row r="23" spans="1:12" ht="15">
      <c r="A23" s="45" t="s">
        <v>140</v>
      </c>
      <c r="B23" s="48">
        <v>0.04</v>
      </c>
      <c r="C23" s="50">
        <v>0.06</v>
      </c>
      <c r="D23" s="48">
        <v>0.01</v>
      </c>
      <c r="E23" s="50">
        <v>0.02</v>
      </c>
      <c r="F23" s="48">
        <v>6.99</v>
      </c>
      <c r="G23" s="50">
        <v>9.99</v>
      </c>
      <c r="H23" s="48">
        <v>28</v>
      </c>
      <c r="I23" s="50">
        <v>40</v>
      </c>
      <c r="J23" s="48">
        <v>0.02</v>
      </c>
      <c r="K23" s="50">
        <v>0.03</v>
      </c>
      <c r="L23" s="44">
        <v>392</v>
      </c>
    </row>
    <row r="24" spans="1:12" ht="15">
      <c r="A24" s="45" t="s">
        <v>86</v>
      </c>
      <c r="B24" s="52">
        <v>2.03</v>
      </c>
      <c r="C24" s="52">
        <v>3.19</v>
      </c>
      <c r="D24" s="52">
        <v>0.33</v>
      </c>
      <c r="E24" s="52">
        <v>0.49</v>
      </c>
      <c r="F24" s="52">
        <v>13.92</v>
      </c>
      <c r="G24" s="52">
        <v>20.43</v>
      </c>
      <c r="H24" s="52">
        <v>68.7</v>
      </c>
      <c r="I24" s="52">
        <v>103</v>
      </c>
      <c r="J24" s="52">
        <v>0</v>
      </c>
      <c r="K24" s="52">
        <v>0</v>
      </c>
      <c r="L24" s="45">
        <v>1</v>
      </c>
    </row>
    <row r="25" spans="1:12" ht="15">
      <c r="A25" s="7" t="s">
        <v>17</v>
      </c>
      <c r="B25" s="52">
        <f aca="true" t="shared" si="1" ref="B25:K25">B21+B23+B22+B24</f>
        <v>13.65</v>
      </c>
      <c r="C25" s="52">
        <f t="shared" si="1"/>
        <v>19.259000000000004</v>
      </c>
      <c r="D25" s="52">
        <f t="shared" si="1"/>
        <v>4.984999999999999</v>
      </c>
      <c r="E25" s="52">
        <f t="shared" si="1"/>
        <v>5.65</v>
      </c>
      <c r="F25" s="52">
        <f t="shared" si="1"/>
        <v>28.895</v>
      </c>
      <c r="G25" s="52">
        <f t="shared" si="1"/>
        <v>39.946</v>
      </c>
      <c r="H25" s="52">
        <f t="shared" si="1"/>
        <v>240.25</v>
      </c>
      <c r="I25" s="52">
        <f t="shared" si="1"/>
        <v>302.66</v>
      </c>
      <c r="J25" s="52">
        <f t="shared" si="1"/>
        <v>18.52</v>
      </c>
      <c r="K25" s="52">
        <f t="shared" si="1"/>
        <v>22.23</v>
      </c>
      <c r="L25" s="102"/>
    </row>
    <row r="26" spans="1:12" ht="15">
      <c r="A26" s="98" t="s">
        <v>18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</row>
    <row r="27" spans="1:12" ht="15">
      <c r="A27" s="46" t="s">
        <v>43</v>
      </c>
      <c r="B27" s="52">
        <v>0.3</v>
      </c>
      <c r="C27" s="52">
        <v>0.4</v>
      </c>
      <c r="D27" s="52">
        <v>0.075</v>
      </c>
      <c r="E27" s="52">
        <v>0.01</v>
      </c>
      <c r="F27" s="52">
        <v>25.26</v>
      </c>
      <c r="G27" s="52">
        <v>33.69</v>
      </c>
      <c r="H27" s="52">
        <v>102.9</v>
      </c>
      <c r="I27" s="52">
        <v>137.2</v>
      </c>
      <c r="J27" s="52">
        <v>6.12</v>
      </c>
      <c r="K27" s="52">
        <v>8.17</v>
      </c>
      <c r="L27" s="45">
        <v>374</v>
      </c>
    </row>
    <row r="28" spans="1:12" ht="15">
      <c r="A28" s="45" t="s">
        <v>53</v>
      </c>
      <c r="B28" s="53">
        <v>1.5</v>
      </c>
      <c r="C28" s="53">
        <v>2.25</v>
      </c>
      <c r="D28" s="53">
        <v>2.36</v>
      </c>
      <c r="E28" s="53">
        <v>3.54</v>
      </c>
      <c r="F28" s="53">
        <v>14.98</v>
      </c>
      <c r="G28" s="53">
        <v>22.47</v>
      </c>
      <c r="H28" s="53">
        <v>83.42</v>
      </c>
      <c r="I28" s="53">
        <v>125.13</v>
      </c>
      <c r="J28" s="53">
        <v>0</v>
      </c>
      <c r="K28" s="53">
        <v>0</v>
      </c>
      <c r="L28" s="1">
        <v>609</v>
      </c>
    </row>
    <row r="29" spans="1:12" ht="15">
      <c r="A29" s="7" t="s">
        <v>20</v>
      </c>
      <c r="B29" s="53">
        <f aca="true" t="shared" si="2" ref="B29:K29">B27+B28</f>
        <v>1.8</v>
      </c>
      <c r="C29" s="53">
        <f t="shared" si="2"/>
        <v>2.65</v>
      </c>
      <c r="D29" s="53">
        <f t="shared" si="2"/>
        <v>2.435</v>
      </c>
      <c r="E29" s="53">
        <f t="shared" si="2"/>
        <v>3.55</v>
      </c>
      <c r="F29" s="53">
        <f t="shared" si="2"/>
        <v>40.24</v>
      </c>
      <c r="G29" s="53">
        <f t="shared" si="2"/>
        <v>56.16</v>
      </c>
      <c r="H29" s="53">
        <f t="shared" si="2"/>
        <v>186.32</v>
      </c>
      <c r="I29" s="53">
        <f t="shared" si="2"/>
        <v>262.33</v>
      </c>
      <c r="J29" s="53">
        <f t="shared" si="2"/>
        <v>6.12</v>
      </c>
      <c r="K29" s="53">
        <f t="shared" si="2"/>
        <v>8.17</v>
      </c>
      <c r="L29" s="61"/>
    </row>
    <row r="30" spans="1:12" ht="15">
      <c r="A30" s="30" t="s">
        <v>21</v>
      </c>
      <c r="B30" s="66">
        <f aca="true" t="shared" si="3" ref="B30:K30">B8+B10+B19+B25+B29</f>
        <v>61.65699999999999</v>
      </c>
      <c r="C30" s="66">
        <f t="shared" si="3"/>
        <v>77.408</v>
      </c>
      <c r="D30" s="66">
        <f t="shared" si="3"/>
        <v>44.365</v>
      </c>
      <c r="E30" s="66">
        <f t="shared" si="3"/>
        <v>57.17999999999999</v>
      </c>
      <c r="F30" s="66">
        <f t="shared" si="3"/>
        <v>230.72000000000003</v>
      </c>
      <c r="G30" s="66">
        <f t="shared" si="3"/>
        <v>308.095</v>
      </c>
      <c r="H30" s="66">
        <f t="shared" si="3"/>
        <v>1503.8619999999999</v>
      </c>
      <c r="I30" s="66">
        <f t="shared" si="3"/>
        <v>1923.6670000000001</v>
      </c>
      <c r="J30" s="66">
        <f t="shared" si="3"/>
        <v>88.973</v>
      </c>
      <c r="K30" s="66">
        <f t="shared" si="3"/>
        <v>113.319</v>
      </c>
      <c r="L30" s="62"/>
    </row>
  </sheetData>
  <sheetProtection/>
  <printOptions/>
  <pageMargins left="0.7" right="0.7" top="0.75" bottom="0.75" header="0.3" footer="0.3"/>
  <pageSetup horizontalDpi="600" verticalDpi="600" orientation="landscape" paperSize="9" scale="70" r:id="rId2"/>
  <colBreaks count="1" manualBreakCount="1">
    <brk id="12" max="65535" man="1"/>
  </colBreaks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zoomScalePageLayoutView="0" workbookViewId="0" topLeftCell="A2">
      <selection activeCell="A6" sqref="A6:L27"/>
    </sheetView>
  </sheetViews>
  <sheetFormatPr defaultColWidth="9.140625" defaultRowHeight="12.75"/>
  <cols>
    <col min="1" max="1" width="30.28125" style="0" customWidth="1"/>
    <col min="2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2" ht="26.25" customHeight="1" hidden="1">
      <c r="A1" s="27" t="s">
        <v>28</v>
      </c>
      <c r="B1" s="28" t="s">
        <v>29</v>
      </c>
      <c r="C1" s="28" t="s">
        <v>30</v>
      </c>
      <c r="D1" s="28" t="s">
        <v>31</v>
      </c>
      <c r="E1" s="28" t="s">
        <v>32</v>
      </c>
      <c r="F1" s="28" t="s">
        <v>33</v>
      </c>
      <c r="G1" s="28" t="s">
        <v>34</v>
      </c>
      <c r="H1" s="28" t="s">
        <v>35</v>
      </c>
      <c r="I1" s="28" t="s">
        <v>36</v>
      </c>
      <c r="J1" s="28" t="s">
        <v>37</v>
      </c>
      <c r="K1" s="28" t="s">
        <v>38</v>
      </c>
      <c r="L1" s="29" t="s">
        <v>39</v>
      </c>
    </row>
    <row r="2" spans="1:12" s="2" customFormat="1" ht="39.75" customHeight="1" thickBot="1">
      <c r="A2" s="56" t="s">
        <v>97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30">
      <c r="A5" s="43" t="s">
        <v>98</v>
      </c>
      <c r="B5" s="47">
        <v>4.889</v>
      </c>
      <c r="C5" s="49">
        <v>7.319</v>
      </c>
      <c r="D5" s="47">
        <v>1.87</v>
      </c>
      <c r="E5" s="49">
        <v>2.805</v>
      </c>
      <c r="F5" s="47">
        <v>35.111</v>
      </c>
      <c r="G5" s="49">
        <v>52.667</v>
      </c>
      <c r="H5" s="47">
        <v>168.153</v>
      </c>
      <c r="I5" s="49">
        <v>252.23</v>
      </c>
      <c r="J5" s="47">
        <v>0</v>
      </c>
      <c r="K5" s="49">
        <v>0</v>
      </c>
      <c r="L5" s="51">
        <v>688</v>
      </c>
    </row>
    <row r="6" spans="1:12" s="2" customFormat="1" ht="15">
      <c r="A6" s="44" t="s">
        <v>141</v>
      </c>
      <c r="B6" s="52">
        <v>4.58</v>
      </c>
      <c r="C6" s="52">
        <v>5.48</v>
      </c>
      <c r="D6" s="52">
        <v>4.08</v>
      </c>
      <c r="E6" s="52">
        <v>4.88</v>
      </c>
      <c r="F6" s="52">
        <v>7.58</v>
      </c>
      <c r="G6" s="52">
        <v>9.07</v>
      </c>
      <c r="H6" s="52">
        <v>85</v>
      </c>
      <c r="I6" s="52">
        <v>102</v>
      </c>
      <c r="J6" s="52">
        <v>2.05</v>
      </c>
      <c r="K6" s="52">
        <v>2.46</v>
      </c>
      <c r="L6" s="45">
        <v>400</v>
      </c>
    </row>
    <row r="7" spans="1:12" s="2" customFormat="1" ht="30">
      <c r="A7" s="54" t="s">
        <v>65</v>
      </c>
      <c r="B7" s="48">
        <v>1.71</v>
      </c>
      <c r="C7" s="50">
        <v>3.06</v>
      </c>
      <c r="D7" s="48">
        <v>5.28</v>
      </c>
      <c r="E7" s="50">
        <v>9.43</v>
      </c>
      <c r="F7" s="48">
        <v>10.23</v>
      </c>
      <c r="G7" s="50">
        <v>18.27</v>
      </c>
      <c r="H7" s="48">
        <v>9.52</v>
      </c>
      <c r="I7" s="50">
        <v>17</v>
      </c>
      <c r="J7" s="48">
        <v>0</v>
      </c>
      <c r="K7" s="50">
        <v>0</v>
      </c>
      <c r="L7" s="44">
        <v>1</v>
      </c>
    </row>
    <row r="8" spans="1:12" s="2" customFormat="1" ht="15.75" thickBot="1">
      <c r="A8" s="21" t="s">
        <v>6</v>
      </c>
      <c r="B8" s="63">
        <f aca="true" t="shared" si="0" ref="B8:K8">B5+B6+B7</f>
        <v>11.179000000000002</v>
      </c>
      <c r="C8" s="64">
        <f t="shared" si="0"/>
        <v>15.859</v>
      </c>
      <c r="D8" s="63">
        <f t="shared" si="0"/>
        <v>11.23</v>
      </c>
      <c r="E8" s="64">
        <f t="shared" si="0"/>
        <v>17.115000000000002</v>
      </c>
      <c r="F8" s="63">
        <f t="shared" si="0"/>
        <v>52.92099999999999</v>
      </c>
      <c r="G8" s="64">
        <f t="shared" si="0"/>
        <v>80.007</v>
      </c>
      <c r="H8" s="63">
        <f t="shared" si="0"/>
        <v>262.673</v>
      </c>
      <c r="I8" s="64">
        <f t="shared" si="0"/>
        <v>371.23</v>
      </c>
      <c r="J8" s="63">
        <f t="shared" si="0"/>
        <v>2.05</v>
      </c>
      <c r="K8" s="64">
        <f t="shared" si="0"/>
        <v>2.46</v>
      </c>
      <c r="L8" s="65" t="s">
        <v>42</v>
      </c>
    </row>
    <row r="9" spans="1:12" s="2" customFormat="1" ht="15">
      <c r="A9" s="105" t="s">
        <v>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1:12" s="2" customFormat="1" ht="15">
      <c r="A10" s="45" t="s">
        <v>99</v>
      </c>
      <c r="B10" s="52">
        <v>0.6</v>
      </c>
      <c r="C10" s="52">
        <v>0.06</v>
      </c>
      <c r="D10" s="52">
        <v>0.14</v>
      </c>
      <c r="E10" s="52">
        <v>0.14</v>
      </c>
      <c r="F10" s="52">
        <v>15</v>
      </c>
      <c r="G10" s="52">
        <v>15</v>
      </c>
      <c r="H10" s="52">
        <v>69</v>
      </c>
      <c r="I10" s="52">
        <v>69</v>
      </c>
      <c r="J10" s="52">
        <v>40</v>
      </c>
      <c r="K10" s="52">
        <v>40</v>
      </c>
      <c r="L10" s="45">
        <v>368</v>
      </c>
    </row>
    <row r="11" spans="1:12" s="2" customFormat="1" ht="15">
      <c r="A11" s="98" t="s">
        <v>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100"/>
    </row>
    <row r="12" spans="1:12" s="2" customFormat="1" ht="15">
      <c r="A12" s="46" t="s">
        <v>67</v>
      </c>
      <c r="B12" s="52">
        <v>0.58</v>
      </c>
      <c r="C12" s="52">
        <v>0.88</v>
      </c>
      <c r="D12" s="52">
        <v>0.042</v>
      </c>
      <c r="E12" s="52">
        <v>0.06</v>
      </c>
      <c r="F12" s="52">
        <v>5.73</v>
      </c>
      <c r="G12" s="52">
        <v>8.6</v>
      </c>
      <c r="H12" s="52">
        <v>25.68</v>
      </c>
      <c r="I12" s="52">
        <v>38.52</v>
      </c>
      <c r="J12" s="52">
        <v>1.83</v>
      </c>
      <c r="K12" s="52">
        <v>2.75</v>
      </c>
      <c r="L12" s="45">
        <v>42</v>
      </c>
    </row>
    <row r="13" spans="1:12" s="2" customFormat="1" ht="30">
      <c r="A13" s="46" t="s">
        <v>100</v>
      </c>
      <c r="B13" s="52">
        <v>5.019</v>
      </c>
      <c r="C13" s="52">
        <v>6.274</v>
      </c>
      <c r="D13" s="52">
        <v>5.419</v>
      </c>
      <c r="E13" s="52">
        <v>6.774</v>
      </c>
      <c r="F13" s="52">
        <v>18.196</v>
      </c>
      <c r="G13" s="52">
        <v>22.746</v>
      </c>
      <c r="H13" s="52">
        <v>141.888</v>
      </c>
      <c r="I13" s="52">
        <v>177.36</v>
      </c>
      <c r="J13" s="52">
        <v>18.784</v>
      </c>
      <c r="K13" s="52">
        <v>23.48</v>
      </c>
      <c r="L13" s="45">
        <v>171</v>
      </c>
    </row>
    <row r="14" spans="1:12" s="2" customFormat="1" ht="15">
      <c r="A14" s="46" t="s">
        <v>101</v>
      </c>
      <c r="B14" s="52">
        <v>2.43</v>
      </c>
      <c r="C14" s="52">
        <v>3.64</v>
      </c>
      <c r="D14" s="52">
        <v>3.58</v>
      </c>
      <c r="E14" s="52">
        <v>5.37</v>
      </c>
      <c r="F14" s="52">
        <v>24.45</v>
      </c>
      <c r="G14" s="52">
        <v>36.67</v>
      </c>
      <c r="H14" s="52">
        <v>140</v>
      </c>
      <c r="I14" s="52">
        <v>210</v>
      </c>
      <c r="J14" s="52">
        <v>0</v>
      </c>
      <c r="K14" s="52">
        <v>0</v>
      </c>
      <c r="L14" s="45">
        <v>315</v>
      </c>
    </row>
    <row r="15" spans="1:12" s="2" customFormat="1" ht="15">
      <c r="A15" s="45" t="s">
        <v>103</v>
      </c>
      <c r="B15" s="52">
        <v>19.517</v>
      </c>
      <c r="C15" s="52">
        <f>B15/85*95</f>
        <v>21.813117647058824</v>
      </c>
      <c r="D15" s="52">
        <v>4.952</v>
      </c>
      <c r="E15" s="52">
        <f>D15/85*95</f>
        <v>5.534588235294118</v>
      </c>
      <c r="F15" s="52">
        <v>4.938</v>
      </c>
      <c r="G15" s="52">
        <f>F15/85*95</f>
        <v>5.518941176470587</v>
      </c>
      <c r="H15" s="52">
        <v>141.35</v>
      </c>
      <c r="I15" s="52">
        <f>H15/85*95</f>
        <v>157.97941176470587</v>
      </c>
      <c r="J15" s="52">
        <v>2</v>
      </c>
      <c r="K15" s="52">
        <f>J15/85*95</f>
        <v>2.235294117647059</v>
      </c>
      <c r="L15" s="45">
        <v>510</v>
      </c>
    </row>
    <row r="16" spans="1:12" s="2" customFormat="1" ht="15">
      <c r="A16" s="45" t="s">
        <v>40</v>
      </c>
      <c r="B16" s="52">
        <v>2.03</v>
      </c>
      <c r="C16" s="52">
        <v>3.19</v>
      </c>
      <c r="D16" s="52">
        <v>0.33</v>
      </c>
      <c r="E16" s="52">
        <v>0.49</v>
      </c>
      <c r="F16" s="52">
        <v>13.92</v>
      </c>
      <c r="G16" s="52">
        <v>20.43</v>
      </c>
      <c r="H16" s="52">
        <v>68.7</v>
      </c>
      <c r="I16" s="52">
        <v>103</v>
      </c>
      <c r="J16" s="52">
        <v>0</v>
      </c>
      <c r="K16" s="52">
        <v>0</v>
      </c>
      <c r="L16" s="45">
        <v>1</v>
      </c>
    </row>
    <row r="17" spans="1:12" s="2" customFormat="1" ht="15">
      <c r="A17" s="45" t="s">
        <v>41</v>
      </c>
      <c r="B17" s="52">
        <v>1.56</v>
      </c>
      <c r="C17" s="52">
        <v>2.34</v>
      </c>
      <c r="D17" s="52">
        <v>0.36</v>
      </c>
      <c r="E17" s="52">
        <v>0.54</v>
      </c>
      <c r="F17" s="52">
        <v>13.29</v>
      </c>
      <c r="G17" s="52">
        <v>19.93</v>
      </c>
      <c r="H17" s="52">
        <v>64.2</v>
      </c>
      <c r="I17" s="52">
        <v>96</v>
      </c>
      <c r="J17" s="52">
        <v>0</v>
      </c>
      <c r="K17" s="52">
        <v>0</v>
      </c>
      <c r="L17" s="45">
        <v>1</v>
      </c>
    </row>
    <row r="18" spans="1:12" s="2" customFormat="1" ht="15">
      <c r="A18" s="45" t="s">
        <v>80</v>
      </c>
      <c r="B18" s="52">
        <v>0.33</v>
      </c>
      <c r="C18" s="52">
        <v>0.44</v>
      </c>
      <c r="D18" s="52">
        <v>0.015</v>
      </c>
      <c r="E18" s="52">
        <v>0.02</v>
      </c>
      <c r="F18" s="52">
        <v>20.82</v>
      </c>
      <c r="G18" s="52">
        <v>27.76</v>
      </c>
      <c r="H18" s="52">
        <v>84.75</v>
      </c>
      <c r="I18" s="52">
        <v>113</v>
      </c>
      <c r="J18" s="52">
        <v>0.3</v>
      </c>
      <c r="K18" s="52">
        <v>0.4</v>
      </c>
      <c r="L18" s="45">
        <v>376</v>
      </c>
    </row>
    <row r="19" spans="1:12" s="2" customFormat="1" ht="15">
      <c r="A19" s="45" t="s">
        <v>102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45"/>
    </row>
    <row r="20" spans="1:12" s="2" customFormat="1" ht="15">
      <c r="A20" s="7" t="s">
        <v>14</v>
      </c>
      <c r="B20" s="52">
        <f>B12+B13+B14+B15+B17+B16+B18+B19</f>
        <v>31.465999999999998</v>
      </c>
      <c r="C20" s="52">
        <f>C12+C13+C14+C15+C17+C16+C18+C19</f>
        <v>38.57711764705883</v>
      </c>
      <c r="D20" s="52">
        <f>D12+D13+D14+D15+D17+D16+D18+D19</f>
        <v>14.698</v>
      </c>
      <c r="E20" s="52">
        <f>E12+E13+E14+E15+E16+E17+E18+E19</f>
        <v>18.788588235294114</v>
      </c>
      <c r="F20" s="52">
        <f>F12+F13+F14+F15+F16+F17+F18+F19</f>
        <v>101.344</v>
      </c>
      <c r="G20" s="52">
        <f>G12+G13+G14+G15+G17+G16+G18+G19</f>
        <v>141.65494117647057</v>
      </c>
      <c r="H20" s="52">
        <f>H12+H13+H14+H15+H16+H17+H18+H19</f>
        <v>666.5680000000001</v>
      </c>
      <c r="I20" s="52">
        <f>I12+I13+I14+I15+I17+I16+I18+I19</f>
        <v>895.8594117647059</v>
      </c>
      <c r="J20" s="52">
        <f>J12+J13+J14+J15+J16+J17+J18+J19</f>
        <v>22.913999999999998</v>
      </c>
      <c r="K20" s="52">
        <f>K12+K13+K14+K15+K16+K17+K18+K19</f>
        <v>28.865294117647057</v>
      </c>
      <c r="L20" s="45"/>
    </row>
    <row r="21" spans="1:12" s="2" customFormat="1" ht="15">
      <c r="A21" s="98" t="s">
        <v>15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12" s="2" customFormat="1" ht="30">
      <c r="A22" s="46" t="s">
        <v>142</v>
      </c>
      <c r="B22" s="52">
        <v>3.252</v>
      </c>
      <c r="C22" s="52">
        <v>3.547</v>
      </c>
      <c r="D22" s="52">
        <v>5.707</v>
      </c>
      <c r="E22" s="52">
        <v>6.225</v>
      </c>
      <c r="F22" s="52">
        <v>20.088</v>
      </c>
      <c r="G22" s="52">
        <v>21.914</v>
      </c>
      <c r="H22" s="52">
        <v>356.136</v>
      </c>
      <c r="I22" s="52">
        <v>388.512</v>
      </c>
      <c r="J22" s="52">
        <v>46.86</v>
      </c>
      <c r="K22" s="52">
        <v>51.12</v>
      </c>
      <c r="L22" s="45">
        <v>321</v>
      </c>
    </row>
    <row r="23" spans="1:12" ht="15">
      <c r="A23" s="45" t="s">
        <v>143</v>
      </c>
      <c r="B23" s="48">
        <v>0.04</v>
      </c>
      <c r="C23" s="50">
        <v>0.06</v>
      </c>
      <c r="D23" s="48">
        <v>0.01</v>
      </c>
      <c r="E23" s="50">
        <v>0.02</v>
      </c>
      <c r="F23" s="48">
        <v>6.99</v>
      </c>
      <c r="G23" s="50">
        <v>9.99</v>
      </c>
      <c r="H23" s="48">
        <v>28</v>
      </c>
      <c r="I23" s="50">
        <v>40</v>
      </c>
      <c r="J23" s="48">
        <v>0.02</v>
      </c>
      <c r="K23" s="50">
        <v>0.03</v>
      </c>
      <c r="L23" s="44">
        <v>392</v>
      </c>
    </row>
    <row r="24" spans="1:12" ht="15">
      <c r="A24" s="45" t="s">
        <v>86</v>
      </c>
      <c r="B24" s="52">
        <v>2.03</v>
      </c>
      <c r="C24" s="52">
        <v>3.19</v>
      </c>
      <c r="D24" s="52">
        <v>0.33</v>
      </c>
      <c r="E24" s="52">
        <v>0.49</v>
      </c>
      <c r="F24" s="52">
        <v>13.92</v>
      </c>
      <c r="G24" s="52">
        <v>20.43</v>
      </c>
      <c r="H24" s="52">
        <v>68.7</v>
      </c>
      <c r="I24" s="52">
        <v>103</v>
      </c>
      <c r="J24" s="52">
        <v>0</v>
      </c>
      <c r="K24" s="52">
        <v>0</v>
      </c>
      <c r="L24" s="45">
        <v>1</v>
      </c>
    </row>
    <row r="25" spans="1:12" ht="15">
      <c r="A25" s="7" t="s">
        <v>17</v>
      </c>
      <c r="B25" s="52">
        <f aca="true" t="shared" si="1" ref="B25:K25">B22+B23+B24</f>
        <v>5.321999999999999</v>
      </c>
      <c r="C25" s="52">
        <f t="shared" si="1"/>
        <v>6.797000000000001</v>
      </c>
      <c r="D25" s="52">
        <f t="shared" si="1"/>
        <v>6.047</v>
      </c>
      <c r="E25" s="52">
        <f t="shared" si="1"/>
        <v>6.734999999999999</v>
      </c>
      <c r="F25" s="52">
        <f t="shared" si="1"/>
        <v>40.998000000000005</v>
      </c>
      <c r="G25" s="52">
        <f t="shared" si="1"/>
        <v>52.334</v>
      </c>
      <c r="H25" s="52">
        <f t="shared" si="1"/>
        <v>452.836</v>
      </c>
      <c r="I25" s="52">
        <f t="shared" si="1"/>
        <v>531.512</v>
      </c>
      <c r="J25" s="52">
        <f t="shared" si="1"/>
        <v>46.88</v>
      </c>
      <c r="K25" s="52">
        <f t="shared" si="1"/>
        <v>51.15</v>
      </c>
      <c r="L25" s="45"/>
    </row>
    <row r="26" spans="1:12" ht="15">
      <c r="A26" s="98" t="s">
        <v>18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15">
      <c r="A27" s="45" t="s">
        <v>43</v>
      </c>
      <c r="B27" s="52">
        <v>0.33</v>
      </c>
      <c r="C27" s="52">
        <v>0.45</v>
      </c>
      <c r="D27" s="52">
        <v>0.075</v>
      </c>
      <c r="E27" s="52">
        <v>0.1</v>
      </c>
      <c r="F27" s="52">
        <v>25.49</v>
      </c>
      <c r="G27" s="52">
        <v>33.49</v>
      </c>
      <c r="H27" s="52">
        <v>97.95</v>
      </c>
      <c r="I27" s="52">
        <v>138.6</v>
      </c>
      <c r="J27" s="52">
        <v>9.67</v>
      </c>
      <c r="K27" s="52">
        <v>12.9</v>
      </c>
      <c r="L27" s="45">
        <v>374</v>
      </c>
    </row>
    <row r="28" spans="1:12" ht="15">
      <c r="A28" s="77" t="s">
        <v>53</v>
      </c>
      <c r="B28" s="53">
        <v>1.5</v>
      </c>
      <c r="C28" s="53">
        <v>2.25</v>
      </c>
      <c r="D28" s="53">
        <v>2.36</v>
      </c>
      <c r="E28" s="53">
        <v>3.54</v>
      </c>
      <c r="F28" s="53">
        <v>14.98</v>
      </c>
      <c r="G28" s="53">
        <v>22.47</v>
      </c>
      <c r="H28" s="53">
        <v>83.42</v>
      </c>
      <c r="I28" s="53">
        <v>125.13</v>
      </c>
      <c r="J28" s="53">
        <v>0</v>
      </c>
      <c r="K28" s="53">
        <v>0</v>
      </c>
      <c r="L28" s="86">
        <v>609</v>
      </c>
    </row>
    <row r="29" spans="1:12" ht="15">
      <c r="A29" s="7" t="s">
        <v>20</v>
      </c>
      <c r="B29" s="41">
        <f aca="true" t="shared" si="2" ref="B29:K29">B27+B28</f>
        <v>1.83</v>
      </c>
      <c r="C29" s="41">
        <f t="shared" si="2"/>
        <v>2.7</v>
      </c>
      <c r="D29" s="41">
        <f t="shared" si="2"/>
        <v>2.435</v>
      </c>
      <c r="E29" s="41">
        <f t="shared" si="2"/>
        <v>3.64</v>
      </c>
      <c r="F29" s="41">
        <f t="shared" si="2"/>
        <v>40.47</v>
      </c>
      <c r="G29" s="41">
        <f t="shared" si="2"/>
        <v>55.96</v>
      </c>
      <c r="H29" s="41">
        <f t="shared" si="2"/>
        <v>181.37</v>
      </c>
      <c r="I29" s="41">
        <f t="shared" si="2"/>
        <v>263.73</v>
      </c>
      <c r="J29" s="41">
        <f t="shared" si="2"/>
        <v>9.67</v>
      </c>
      <c r="K29" s="41">
        <f t="shared" si="2"/>
        <v>12.9</v>
      </c>
      <c r="L29" s="1"/>
    </row>
    <row r="30" spans="1:12" ht="15">
      <c r="A30" s="30" t="s">
        <v>21</v>
      </c>
      <c r="B30" s="42">
        <f aca="true" t="shared" si="3" ref="B30:K30">B8+B10+B20+B25+B29</f>
        <v>50.39699999999999</v>
      </c>
      <c r="C30" s="42">
        <f t="shared" si="3"/>
        <v>63.993117647058824</v>
      </c>
      <c r="D30" s="42">
        <f t="shared" si="3"/>
        <v>34.550000000000004</v>
      </c>
      <c r="E30" s="42">
        <f t="shared" si="3"/>
        <v>46.418588235294116</v>
      </c>
      <c r="F30" s="42">
        <f t="shared" si="3"/>
        <v>250.73299999999998</v>
      </c>
      <c r="G30" s="42">
        <f t="shared" si="3"/>
        <v>344.95594117647056</v>
      </c>
      <c r="H30" s="42">
        <f t="shared" si="3"/>
        <v>1632.4470000000001</v>
      </c>
      <c r="I30" s="42">
        <f t="shared" si="3"/>
        <v>2131.331411764706</v>
      </c>
      <c r="J30" s="42">
        <f t="shared" si="3"/>
        <v>121.514</v>
      </c>
      <c r="K30" s="42">
        <f t="shared" si="3"/>
        <v>135.37529411764706</v>
      </c>
      <c r="L30" s="31"/>
    </row>
  </sheetData>
  <sheetProtection/>
  <printOptions/>
  <pageMargins left="0.7" right="0.7" top="0.75" bottom="0.75" header="0.3" footer="0.3"/>
  <pageSetup horizontalDpi="600" verticalDpi="600" orientation="landscape" paperSize="9" scale="6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2">
      <selection activeCell="A25" sqref="A25:L25"/>
    </sheetView>
  </sheetViews>
  <sheetFormatPr defaultColWidth="9.140625" defaultRowHeight="12.75"/>
  <cols>
    <col min="1" max="1" width="30.28125" style="0" customWidth="1"/>
    <col min="2" max="8" width="12.00390625" style="0" customWidth="1"/>
    <col min="9" max="9" width="16.421875" style="0" customWidth="1"/>
    <col min="10" max="11" width="13.00390625" style="0" customWidth="1"/>
    <col min="12" max="12" width="16.7109375" style="0" customWidth="1"/>
  </cols>
  <sheetData>
    <row r="1" spans="1:12" ht="26.25" customHeight="1" hidden="1">
      <c r="A1" s="90" t="s">
        <v>42</v>
      </c>
      <c r="B1" s="91" t="s">
        <v>124</v>
      </c>
      <c r="C1" s="91" t="s">
        <v>125</v>
      </c>
      <c r="D1" s="91" t="s">
        <v>130</v>
      </c>
      <c r="E1" s="91" t="s">
        <v>131</v>
      </c>
      <c r="F1" s="91" t="s">
        <v>126</v>
      </c>
      <c r="G1" s="91" t="s">
        <v>132</v>
      </c>
      <c r="H1" s="91" t="s">
        <v>133</v>
      </c>
      <c r="I1" s="91" t="s">
        <v>127</v>
      </c>
      <c r="J1" s="91" t="s">
        <v>128</v>
      </c>
      <c r="K1" s="91" t="s">
        <v>134</v>
      </c>
      <c r="L1" s="92" t="s">
        <v>129</v>
      </c>
    </row>
    <row r="2" spans="1:12" s="2" customFormat="1" ht="39.75" customHeight="1" thickBot="1">
      <c r="A2" s="56" t="s">
        <v>117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s="2" customFormat="1" ht="45.75" thickBot="1">
      <c r="A3" s="16" t="s">
        <v>0</v>
      </c>
      <c r="B3" s="9" t="s">
        <v>23</v>
      </c>
      <c r="C3" s="10"/>
      <c r="D3" s="9" t="s">
        <v>24</v>
      </c>
      <c r="E3" s="10"/>
      <c r="F3" s="9" t="s">
        <v>25</v>
      </c>
      <c r="G3" s="10"/>
      <c r="H3" s="9" t="s">
        <v>27</v>
      </c>
      <c r="I3" s="10"/>
      <c r="J3" s="9" t="s">
        <v>26</v>
      </c>
      <c r="K3" s="10"/>
      <c r="L3" s="16" t="s">
        <v>1</v>
      </c>
    </row>
    <row r="4" spans="1:12" s="2" customFormat="1" ht="15.75" thickBot="1">
      <c r="A4" s="1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/>
    </row>
    <row r="5" spans="1:12" s="2" customFormat="1" ht="15">
      <c r="A5" s="43" t="s">
        <v>123</v>
      </c>
      <c r="B5" s="55">
        <v>5.96</v>
      </c>
      <c r="C5" s="42">
        <v>6.55</v>
      </c>
      <c r="D5" s="42">
        <v>7.48</v>
      </c>
      <c r="E5" s="42">
        <v>8.22</v>
      </c>
      <c r="F5" s="42">
        <v>49.17</v>
      </c>
      <c r="G5" s="42">
        <v>54.08</v>
      </c>
      <c r="H5" s="42">
        <v>187.65</v>
      </c>
      <c r="I5" s="42">
        <v>206.41</v>
      </c>
      <c r="J5" s="47">
        <v>1.5</v>
      </c>
      <c r="K5" s="49">
        <v>1.65</v>
      </c>
      <c r="L5" s="51">
        <v>236</v>
      </c>
    </row>
    <row r="6" spans="1:12" s="2" customFormat="1" ht="15">
      <c r="A6" s="44" t="s">
        <v>64</v>
      </c>
      <c r="B6" s="48">
        <v>3.15</v>
      </c>
      <c r="C6" s="50">
        <v>3.67</v>
      </c>
      <c r="D6" s="48">
        <v>2.72</v>
      </c>
      <c r="E6" s="50">
        <v>3.19</v>
      </c>
      <c r="F6" s="48">
        <v>12.96</v>
      </c>
      <c r="G6" s="50">
        <v>15.82</v>
      </c>
      <c r="H6" s="48">
        <v>89</v>
      </c>
      <c r="I6" s="50">
        <v>107</v>
      </c>
      <c r="J6" s="48">
        <v>1.2</v>
      </c>
      <c r="K6" s="50">
        <v>1.43</v>
      </c>
      <c r="L6" s="44">
        <v>397</v>
      </c>
    </row>
    <row r="7" spans="1:12" s="2" customFormat="1" ht="30">
      <c r="A7" s="54" t="s">
        <v>65</v>
      </c>
      <c r="B7" s="48">
        <v>1.71</v>
      </c>
      <c r="C7" s="50">
        <v>3.06</v>
      </c>
      <c r="D7" s="48">
        <v>5.28</v>
      </c>
      <c r="E7" s="50">
        <v>9.43</v>
      </c>
      <c r="F7" s="48">
        <v>10.23</v>
      </c>
      <c r="G7" s="50">
        <v>18.27</v>
      </c>
      <c r="H7" s="48">
        <v>9.52</v>
      </c>
      <c r="I7" s="50">
        <v>17</v>
      </c>
      <c r="J7" s="48">
        <v>0</v>
      </c>
      <c r="K7" s="50">
        <v>0</v>
      </c>
      <c r="L7" s="44">
        <v>1</v>
      </c>
    </row>
    <row r="8" spans="1:12" s="2" customFormat="1" ht="15.75" thickBot="1">
      <c r="A8" s="21" t="s">
        <v>6</v>
      </c>
      <c r="B8" s="37">
        <f aca="true" t="shared" si="0" ref="B8:K8">B5+B6+B7</f>
        <v>10.82</v>
      </c>
      <c r="C8" s="38">
        <f t="shared" si="0"/>
        <v>13.28</v>
      </c>
      <c r="D8" s="37">
        <f t="shared" si="0"/>
        <v>15.48</v>
      </c>
      <c r="E8" s="38">
        <f t="shared" si="0"/>
        <v>20.84</v>
      </c>
      <c r="F8" s="37">
        <f t="shared" si="0"/>
        <v>72.36</v>
      </c>
      <c r="G8" s="38">
        <f t="shared" si="0"/>
        <v>88.17</v>
      </c>
      <c r="H8" s="37">
        <f t="shared" si="0"/>
        <v>286.16999999999996</v>
      </c>
      <c r="I8" s="38">
        <f t="shared" si="0"/>
        <v>330.40999999999997</v>
      </c>
      <c r="J8" s="37">
        <f t="shared" si="0"/>
        <v>2.7</v>
      </c>
      <c r="K8" s="38">
        <f t="shared" si="0"/>
        <v>3.08</v>
      </c>
      <c r="L8" s="26" t="s">
        <v>42</v>
      </c>
    </row>
    <row r="9" spans="1:12" s="2" customFormat="1" ht="15">
      <c r="A9" s="18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24"/>
    </row>
    <row r="10" spans="1:12" s="2" customFormat="1" ht="15">
      <c r="A10" s="45" t="s">
        <v>8</v>
      </c>
      <c r="B10" s="32">
        <v>0.75</v>
      </c>
      <c r="C10" s="32">
        <v>0.9</v>
      </c>
      <c r="D10" s="32">
        <v>0</v>
      </c>
      <c r="E10" s="32">
        <v>0</v>
      </c>
      <c r="F10" s="32">
        <v>15.15</v>
      </c>
      <c r="G10" s="32">
        <v>18.18</v>
      </c>
      <c r="H10" s="32">
        <v>64</v>
      </c>
      <c r="I10" s="32">
        <v>76</v>
      </c>
      <c r="J10" s="32">
        <v>3</v>
      </c>
      <c r="K10" s="32">
        <v>3.6</v>
      </c>
      <c r="L10" s="3">
        <v>0</v>
      </c>
    </row>
    <row r="11" spans="1:12" s="2" customFormat="1" ht="15">
      <c r="A11" s="4" t="s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5"/>
    </row>
    <row r="12" spans="1:12" s="2" customFormat="1" ht="15">
      <c r="A12" s="46" t="s">
        <v>144</v>
      </c>
      <c r="B12" s="32">
        <v>0.712</v>
      </c>
      <c r="C12" s="32">
        <v>1.068</v>
      </c>
      <c r="D12" s="32">
        <v>2.002</v>
      </c>
      <c r="E12" s="32">
        <v>3.003</v>
      </c>
      <c r="F12" s="32">
        <v>4.256</v>
      </c>
      <c r="G12" s="32">
        <v>6.384</v>
      </c>
      <c r="H12" s="32">
        <v>37.04</v>
      </c>
      <c r="I12" s="32">
        <v>55.57</v>
      </c>
      <c r="J12" s="32">
        <v>18.53</v>
      </c>
      <c r="K12" s="32">
        <v>27.8</v>
      </c>
      <c r="L12" s="3">
        <v>79</v>
      </c>
    </row>
    <row r="13" spans="1:12" s="2" customFormat="1" ht="15">
      <c r="A13" s="46" t="s">
        <v>104</v>
      </c>
      <c r="B13" s="52">
        <v>1.04</v>
      </c>
      <c r="C13" s="52">
        <v>1.73</v>
      </c>
      <c r="D13" s="52">
        <v>2.94</v>
      </c>
      <c r="E13" s="52">
        <v>4.9</v>
      </c>
      <c r="F13" s="52">
        <v>7.32</v>
      </c>
      <c r="G13" s="52">
        <v>12.2</v>
      </c>
      <c r="H13" s="52">
        <v>60</v>
      </c>
      <c r="I13" s="52">
        <v>100</v>
      </c>
      <c r="J13" s="52">
        <v>4.82</v>
      </c>
      <c r="K13" s="52">
        <v>8.04</v>
      </c>
      <c r="L13" s="3">
        <v>57</v>
      </c>
    </row>
    <row r="14" spans="1:12" s="2" customFormat="1" ht="30">
      <c r="A14" s="46" t="s">
        <v>105</v>
      </c>
      <c r="B14" s="52">
        <v>12.191</v>
      </c>
      <c r="C14" s="52">
        <v>13.41</v>
      </c>
      <c r="D14" s="52">
        <v>11.481</v>
      </c>
      <c r="E14" s="52">
        <v>12.629</v>
      </c>
      <c r="F14" s="52">
        <v>30.402</v>
      </c>
      <c r="G14" s="52">
        <v>33.442</v>
      </c>
      <c r="H14" s="52">
        <v>266.87</v>
      </c>
      <c r="I14" s="52">
        <v>293.55</v>
      </c>
      <c r="J14" s="52">
        <v>29.24</v>
      </c>
      <c r="K14" s="52">
        <v>32.16</v>
      </c>
      <c r="L14" s="3">
        <v>320</v>
      </c>
    </row>
    <row r="15" spans="1:12" s="2" customFormat="1" ht="15">
      <c r="A15" s="3" t="s">
        <v>40</v>
      </c>
      <c r="B15" s="52">
        <v>2.03</v>
      </c>
      <c r="C15" s="52">
        <v>3.19</v>
      </c>
      <c r="D15" s="52">
        <v>0.33</v>
      </c>
      <c r="E15" s="52">
        <v>0.49</v>
      </c>
      <c r="F15" s="52">
        <v>13.92</v>
      </c>
      <c r="G15" s="52">
        <v>20.43</v>
      </c>
      <c r="H15" s="52">
        <v>68.7</v>
      </c>
      <c r="I15" s="52">
        <v>103</v>
      </c>
      <c r="J15" s="52">
        <v>0</v>
      </c>
      <c r="K15" s="52">
        <v>0</v>
      </c>
      <c r="L15" s="45">
        <v>1</v>
      </c>
    </row>
    <row r="16" spans="1:12" s="2" customFormat="1" ht="15">
      <c r="A16" s="3" t="s">
        <v>41</v>
      </c>
      <c r="B16" s="52">
        <v>1.56</v>
      </c>
      <c r="C16" s="52">
        <v>2.34</v>
      </c>
      <c r="D16" s="52">
        <v>0.36</v>
      </c>
      <c r="E16" s="52">
        <v>0.54</v>
      </c>
      <c r="F16" s="52">
        <v>13.29</v>
      </c>
      <c r="G16" s="52">
        <v>19.93</v>
      </c>
      <c r="H16" s="52">
        <v>64.2</v>
      </c>
      <c r="I16" s="52">
        <v>96</v>
      </c>
      <c r="J16" s="52">
        <v>0</v>
      </c>
      <c r="K16" s="52">
        <v>0</v>
      </c>
      <c r="L16" s="45">
        <v>1</v>
      </c>
    </row>
    <row r="17" spans="1:12" s="2" customFormat="1" ht="15">
      <c r="A17" s="45" t="s">
        <v>106</v>
      </c>
      <c r="B17" s="52">
        <v>0.12</v>
      </c>
      <c r="C17" s="52">
        <v>0.16</v>
      </c>
      <c r="D17" s="52">
        <v>0.12</v>
      </c>
      <c r="E17" s="52">
        <v>0.16</v>
      </c>
      <c r="F17" s="52">
        <v>17.91</v>
      </c>
      <c r="G17" s="52">
        <v>23.88</v>
      </c>
      <c r="H17" s="52">
        <v>73.2</v>
      </c>
      <c r="I17" s="52">
        <v>97.6</v>
      </c>
      <c r="J17" s="52">
        <v>1.29</v>
      </c>
      <c r="K17" s="32">
        <v>1.72</v>
      </c>
      <c r="L17" s="3">
        <v>372</v>
      </c>
    </row>
    <row r="18" spans="1:12" s="2" customFormat="1" ht="15">
      <c r="A18" s="7" t="s">
        <v>14</v>
      </c>
      <c r="B18" s="32">
        <f>B12+B13+B14+B16+B15+B17</f>
        <v>17.653000000000002</v>
      </c>
      <c r="C18" s="32">
        <f>C12+C13+C14+C15+C16+C17</f>
        <v>21.898</v>
      </c>
      <c r="D18" s="32">
        <f>D12+D13+D14+D16+D15+D17</f>
        <v>17.233</v>
      </c>
      <c r="E18" s="32">
        <f>E12+E13+E14+E15+E16+E17</f>
        <v>21.721999999999998</v>
      </c>
      <c r="F18" s="32">
        <f>F12+F13+F14+F15+F16+F17</f>
        <v>87.098</v>
      </c>
      <c r="G18" s="32">
        <f>G12+G13+G14+G16+G15+G17</f>
        <v>116.26599999999999</v>
      </c>
      <c r="H18" s="32">
        <f>H12+H13+H14+H15+H16+H17</f>
        <v>570.01</v>
      </c>
      <c r="I18" s="32">
        <f>I12+I13+I14+I16+I15+I17</f>
        <v>745.72</v>
      </c>
      <c r="J18" s="32">
        <f>J12+J13+J14+J15+J16+J17</f>
        <v>53.88</v>
      </c>
      <c r="K18" s="32">
        <f>K12+K13+K14+K15+K16+K17</f>
        <v>69.72</v>
      </c>
      <c r="L18" s="3"/>
    </row>
    <row r="19" spans="1:12" s="2" customFormat="1" ht="15">
      <c r="A19" s="4" t="s">
        <v>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5"/>
    </row>
    <row r="20" spans="1:12" s="2" customFormat="1" ht="30">
      <c r="A20" s="46" t="s">
        <v>108</v>
      </c>
      <c r="B20" s="52">
        <v>10.145</v>
      </c>
      <c r="C20" s="32">
        <v>12.173</v>
      </c>
      <c r="D20" s="52">
        <v>5.705</v>
      </c>
      <c r="E20" s="32">
        <v>6.845</v>
      </c>
      <c r="F20" s="52">
        <v>59.435</v>
      </c>
      <c r="G20" s="32">
        <v>71.321</v>
      </c>
      <c r="H20" s="52">
        <v>312.55</v>
      </c>
      <c r="I20" s="32">
        <v>375</v>
      </c>
      <c r="J20" s="52">
        <v>0</v>
      </c>
      <c r="K20" s="32">
        <v>0</v>
      </c>
      <c r="L20" s="3">
        <v>378</v>
      </c>
    </row>
    <row r="21" spans="1:12" s="2" customFormat="1" ht="15">
      <c r="A21" s="45" t="s">
        <v>107</v>
      </c>
      <c r="B21" s="52">
        <v>4.58</v>
      </c>
      <c r="C21" s="52">
        <v>5.48</v>
      </c>
      <c r="D21" s="52">
        <v>4.08</v>
      </c>
      <c r="E21" s="52">
        <v>4.88</v>
      </c>
      <c r="F21" s="52">
        <v>7.58</v>
      </c>
      <c r="G21" s="52">
        <v>9.07</v>
      </c>
      <c r="H21" s="52">
        <v>85</v>
      </c>
      <c r="I21" s="52">
        <v>102</v>
      </c>
      <c r="J21" s="52">
        <v>2.05</v>
      </c>
      <c r="K21" s="52">
        <v>2.46</v>
      </c>
      <c r="L21" s="3">
        <v>400</v>
      </c>
    </row>
    <row r="22" spans="1:12" s="2" customFormat="1" ht="15">
      <c r="A22" s="7" t="s">
        <v>17</v>
      </c>
      <c r="B22" s="32">
        <f aca="true" t="shared" si="1" ref="B22:K22">B20+B21</f>
        <v>14.725</v>
      </c>
      <c r="C22" s="32">
        <f t="shared" si="1"/>
        <v>17.653</v>
      </c>
      <c r="D22" s="32">
        <f t="shared" si="1"/>
        <v>9.785</v>
      </c>
      <c r="E22" s="32">
        <f t="shared" si="1"/>
        <v>11.725</v>
      </c>
      <c r="F22" s="32">
        <f t="shared" si="1"/>
        <v>67.015</v>
      </c>
      <c r="G22" s="32">
        <f t="shared" si="1"/>
        <v>80.39099999999999</v>
      </c>
      <c r="H22" s="32">
        <f t="shared" si="1"/>
        <v>397.55</v>
      </c>
      <c r="I22" s="32">
        <f t="shared" si="1"/>
        <v>477</v>
      </c>
      <c r="J22" s="32">
        <f t="shared" si="1"/>
        <v>2.05</v>
      </c>
      <c r="K22" s="32">
        <f t="shared" si="1"/>
        <v>2.46</v>
      </c>
      <c r="L22" s="3"/>
    </row>
    <row r="23" spans="1:12" ht="15">
      <c r="A23" s="4" t="s">
        <v>18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5"/>
    </row>
    <row r="24" spans="1:12" ht="15">
      <c r="A24" s="45" t="s">
        <v>43</v>
      </c>
      <c r="B24" s="48">
        <v>0.04</v>
      </c>
      <c r="C24" s="50">
        <v>0.06</v>
      </c>
      <c r="D24" s="48">
        <v>0.01</v>
      </c>
      <c r="E24" s="50">
        <v>0.02</v>
      </c>
      <c r="F24" s="48">
        <v>6.99</v>
      </c>
      <c r="G24" s="50">
        <v>9.99</v>
      </c>
      <c r="H24" s="48">
        <v>28</v>
      </c>
      <c r="I24" s="50">
        <v>40</v>
      </c>
      <c r="J24" s="48">
        <v>0.02</v>
      </c>
      <c r="K24" s="50">
        <v>0.03</v>
      </c>
      <c r="L24" s="44">
        <v>392</v>
      </c>
    </row>
    <row r="25" spans="1:12" ht="15">
      <c r="A25" s="77" t="s">
        <v>53</v>
      </c>
      <c r="B25" s="53">
        <v>1.5</v>
      </c>
      <c r="C25" s="53">
        <v>2.25</v>
      </c>
      <c r="D25" s="53">
        <v>2.36</v>
      </c>
      <c r="E25" s="53">
        <v>3.54</v>
      </c>
      <c r="F25" s="53">
        <v>14.98</v>
      </c>
      <c r="G25" s="53">
        <v>22.47</v>
      </c>
      <c r="H25" s="53">
        <v>83.42</v>
      </c>
      <c r="I25" s="53">
        <v>125.13</v>
      </c>
      <c r="J25" s="53">
        <v>0</v>
      </c>
      <c r="K25" s="53">
        <v>0</v>
      </c>
      <c r="L25" s="86">
        <v>609</v>
      </c>
    </row>
    <row r="26" spans="1:12" ht="15">
      <c r="A26" s="7" t="s">
        <v>20</v>
      </c>
      <c r="B26" s="41">
        <f aca="true" t="shared" si="2" ref="B26:K26">B24+B25</f>
        <v>1.54</v>
      </c>
      <c r="C26" s="41">
        <f t="shared" si="2"/>
        <v>2.31</v>
      </c>
      <c r="D26" s="41">
        <f t="shared" si="2"/>
        <v>2.3699999999999997</v>
      </c>
      <c r="E26" s="41">
        <f t="shared" si="2"/>
        <v>3.56</v>
      </c>
      <c r="F26" s="41">
        <f t="shared" si="2"/>
        <v>21.97</v>
      </c>
      <c r="G26" s="41">
        <f t="shared" si="2"/>
        <v>32.46</v>
      </c>
      <c r="H26" s="41">
        <f t="shared" si="2"/>
        <v>111.42</v>
      </c>
      <c r="I26" s="41">
        <f t="shared" si="2"/>
        <v>165.13</v>
      </c>
      <c r="J26" s="41">
        <f t="shared" si="2"/>
        <v>0.02</v>
      </c>
      <c r="K26" s="41">
        <f t="shared" si="2"/>
        <v>0.03</v>
      </c>
      <c r="L26" s="1"/>
    </row>
    <row r="27" spans="1:12" ht="15">
      <c r="A27" s="30" t="s">
        <v>21</v>
      </c>
      <c r="B27" s="42">
        <f aca="true" t="shared" si="3" ref="B27:K27">B8+B10+B18+B22+B26</f>
        <v>45.488</v>
      </c>
      <c r="C27" s="42">
        <f t="shared" si="3"/>
        <v>56.041000000000004</v>
      </c>
      <c r="D27" s="42">
        <f t="shared" si="3"/>
        <v>44.868</v>
      </c>
      <c r="E27" s="42">
        <f t="shared" si="3"/>
        <v>57.847</v>
      </c>
      <c r="F27" s="42">
        <f t="shared" si="3"/>
        <v>263.59299999999996</v>
      </c>
      <c r="G27" s="42">
        <f t="shared" si="3"/>
        <v>335.4669999999999</v>
      </c>
      <c r="H27" s="42">
        <f t="shared" si="3"/>
        <v>1429.15</v>
      </c>
      <c r="I27" s="42">
        <f t="shared" si="3"/>
        <v>1794.2600000000002</v>
      </c>
      <c r="J27" s="42">
        <f t="shared" si="3"/>
        <v>61.650000000000006</v>
      </c>
      <c r="K27" s="42">
        <f t="shared" si="3"/>
        <v>78.89</v>
      </c>
      <c r="L27" s="31"/>
    </row>
  </sheetData>
  <sheetProtection/>
  <printOptions/>
  <pageMargins left="0.7" right="0.7" top="0.75" bottom="0.75" header="0.3" footer="0.3"/>
  <pageSetup horizontalDpi="600" verticalDpi="600" orientation="landscape" paperSize="9" scale="70" r:id="rId2"/>
  <colBreaks count="1" manualBreakCount="1">
    <brk id="12" max="27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2018-11-12T13:13:40Z</cp:lastPrinted>
  <dcterms:created xsi:type="dcterms:W3CDTF">1996-10-08T23:32:33Z</dcterms:created>
  <dcterms:modified xsi:type="dcterms:W3CDTF">2022-11-24T07:32:14Z</dcterms:modified>
  <cp:category/>
  <cp:version/>
  <cp:contentType/>
  <cp:contentStatus/>
</cp:coreProperties>
</file>